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247" documentId="120_S{2AC9BD13-BADA-5192-A53E-5A8FF88502F6}" xr6:coauthVersionLast="47" xr6:coauthVersionMax="47" xr10:uidLastSave="{4C75CAAD-2652-4B45-8E09-A722EBDE3CC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<sst xmlns="http://schemas.openxmlformats.org/spreadsheetml/2006/main" count="180291" uniqueCount="39131">
  <si>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</si>
  <si>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</si>
  <si>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</si>
  <si>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</si>
  <si>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</si>
  <si>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</si>
  <si>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</si>
  <si>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</si>
  <si>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</si>
  <si>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</si>
  <si>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</si>
  <si>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</si>
  <si>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</si>
  <si>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</si>
  <si>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</si>
  <si>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</si>
  <si>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</si>
  <si>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</si>
  <si>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</si>
  <si>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</si>
  <si>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</si>
  <si>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</si>
  <si>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</si>
  <si>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</si>
  <si>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</si>
  <si>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</si>
  <si>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</si>
  <si>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</si>
  <si>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</si>
  <si>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</si>
  <si>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</si>
  <si>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</si>
  <si>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</si>
  <si>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</si>
  <si>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</si>
  <si>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</si>
  <si>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</si>
  <si>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</si>
  <si>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</si>
  <si>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</si>
  <si>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</si>
  <si>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</si>
  <si>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</si>
  <si>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</si>
  <si>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</si>
  <si>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</si>
  <si>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</si>
  <si>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</si>
  <si>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</si>
  <si>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</si>
  <si>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</si>
  <si>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</si>
  <si>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</si>
  <si>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</si>
  <si>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</si>
  <si>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</si>
  <si>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</si>
  <si>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</si>
  <si>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</si>
  <si>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</si>
  <si>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</si>
  <si>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</si>
  <si>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</si>
  <si>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</si>
  <si>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</si>
  <si>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</si>
  <si>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</si>
  <si>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</si>
  <si>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</si>
  <si>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</si>
  <si>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</si>
  <si>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</si>
  <si>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</si>
  <si>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</si>
  <si>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</si>
  <si>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</si>
  <si>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</si>
  <si>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</si>
  <si>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</si>
  <si>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</si>
  <si>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</si>
  <si>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</si>
  <si>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</si>
  <si>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</si>
  <si>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</si>
  <si>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</si>
  <si>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</si>
  <si>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</si>
  <si>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</si>
  <si>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</si>
  <si>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</si>
  <si>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</si>
  <si>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</si>
  <si>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</si>
  <si>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</si>
  <si>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</si>
  <si>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</si>
  <si>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</si>
  <si>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</si>
  <si>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</si>
  <si>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</si>
  <si>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</si>
  <si>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</si>
  <si>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</si>
  <si>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</si>
  <si>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</si>
  <si>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</si>
  <si>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</si>
  <si>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</si>
  <si>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</si>
  <si>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</si>
  <si>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</si>
  <si>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</si>
  <si>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</si>
  <si>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</si>
  <si>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</si>
  <si>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</si>
  <si>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</si>
  <si>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</si>
  <si>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</si>
  <si>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</si>
  <si>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</si>
  <si>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</si>
  <si>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</si>
  <si>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</si>
  <si>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</si>
  <si>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</si>
  <si>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</si>
  <si>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</si>
  <si>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</si>
  <si>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</si>
  <si>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</si>
  <si>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</si>
  <si>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</si>
  <si>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</si>
  <si>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</si>
  <si>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</si>
  <si>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</si>
  <si>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</si>
  <si>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</si>
  <si>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</si>
  <si>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</si>
  <si>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</si>
  <si>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</si>
  <si>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</si>
  <si>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</si>
  <si>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</si>
  <si>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</si>
  <si>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</si>
  <si>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</si>
  <si>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</si>
  <si>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</si>
  <si>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</si>
  <si>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</si>
  <si>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</si>
  <si>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</si>
  <si>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</si>
  <si>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</si>
  <si>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</si>
  <si>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</si>
  <si>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</si>
  <si>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</si>
  <si>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</si>
  <si>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</si>
  <si>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</si>
  <si>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</si>
  <si>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</si>
  <si>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</si>
  <si>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</si>
  <si>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</si>
  <si>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</si>
  <si>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</si>
  <si>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</si>
  <si>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</si>
  <si>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</si>
  <si>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</si>
  <si>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</si>
  <si>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</si>
  <si>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</si>
  <si>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</si>
  <si>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</si>
  <si>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</si>
  <si>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</si>
  <si>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</si>
  <si>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</si>
  <si>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</si>
  <si>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</si>
  <si>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</si>
  <si>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</si>
  <si>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</si>
  <si>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</si>
  <si>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</si>
  <si>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</si>
  <si>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</si>
  <si>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</si>
  <si>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</si>
  <si>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</si>
  <si>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</si>
  <si>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</si>
  <si>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</si>
  <si>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</si>
  <si>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</si>
  <si>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</si>
  <si>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</si>
  <si>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</si>
  <si>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</si>
  <si>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</si>
  <si>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</si>
  <si>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</si>
  <si>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</si>
  <si>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</si>
  <si>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</si>
  <si>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</si>
  <si>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</si>
  <si>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</si>
  <si>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</si>
  <si>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</si>
  <si>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</si>
  <si>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</si>
  <si>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</si>
  <si>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</si>
  <si>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</si>
  <si>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</si>
  <si>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</si>
  <si>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</si>
  <si>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</si>
  <si>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</si>
  <si>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</si>
  <si>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</si>
  <si>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</si>
  <si>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</si>
  <si>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</si>
  <si>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</si>
  <si>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</si>
  <si>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</si>
  <si>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</si>
  <si>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</si>
  <si>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</si>
  <si>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</si>
  <si>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</si>
  <si>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</si>
  <si>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</si>
  <si>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</si>
  <si>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</si>
  <si>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</si>
  <si>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</si>
  <si>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</si>
  <si>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</si>
  <si>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</si>
  <si>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</si>
  <si>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</si>
  <si>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</si>
  <si>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</si>
  <si>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</si>
  <si>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</si>
  <si>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</si>
  <si>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</si>
  <si>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</si>
  <si>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</si>
  <si>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</si>
  <si>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</si>
  <si>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</si>
  <si>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</si>
  <si>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</si>
  <si>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</si>
  <si>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</si>
  <si>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</si>
  <si>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</si>
  <si>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</si>
  <si>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</si>
  <si>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</si>
  <si>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</si>
  <si>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</si>
  <si>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</si>
  <si>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</si>
  <si>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</si>
  <si>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</si>
  <si>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</si>
  <si>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</si>
  <si>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</si>
  <si>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</si>
  <si>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</si>
  <si>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</si>
  <si>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</si>
  <si>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</si>
  <si>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</si>
  <si>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</si>
  <si>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</si>
  <si>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</si>
  <si>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</si>
  <si>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</si>
  <si>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</si>
  <si>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</si>
  <si>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</si>
  <si>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</si>
  <si>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</si>
  <si>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</si>
  <si>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</si>
  <si>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</si>
  <si>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</si>
  <si>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</si>
  <si>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</si>
  <si>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</si>
  <si>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</si>
  <si>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</si>
  <si>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</si>
  <si>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</si>
  <si>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</si>
  <si>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</si>
  <si>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</si>
  <si>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</si>
  <si>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</si>
  <si>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</si>
  <si>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</si>
  <si>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</si>
  <si>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</si>
  <si>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</si>
  <si>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</si>
  <si>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</si>
  <si>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</si>
  <si>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</si>
  <si>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</si>
  <si>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</si>
  <si>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</si>
  <si>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</si>
  <si>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</si>
  <si>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</si>
  <si>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</si>
  <si>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</si>
  <si>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</si>
  <si>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</si>
  <si>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</si>
  <si>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</si>
  <si>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</si>
  <si>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</si>
  <si>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</si>
  <si>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</si>
  <si>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</si>
  <si>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</si>
  <si>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</si>
  <si>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</si>
  <si>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</si>
  <si>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</si>
  <si>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</si>
  <si>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</si>
  <si>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</si>
  <si>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</si>
  <si>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</si>
  <si>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</si>
  <si>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</si>
  <si>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</si>
  <si>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</si>
  <si>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</si>
  <si>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</si>
  <si>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</si>
  <si>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</si>
  <si>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</si>
  <si>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</si>
  <si>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</si>
  <si>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</si>
  <si>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</si>
  <si>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</si>
  <si>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</si>
  <si>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</si>
  <si>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</si>
  <si>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</si>
  <si>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</si>
  <si>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</si>
  <si>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</si>
  <si>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</si>
  <si>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</si>
  <si>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</si>
  <si>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</si>
  <si>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</si>
  <si>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</si>
  <si>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</si>
  <si>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</si>
  <si>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</si>
  <si>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</si>
  <si>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</si>
  <si>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</si>
  <si>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</si>
  <si>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</si>
  <si>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</si>
  <si>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</si>
  <si>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</si>
  <si>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</si>
  <si>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</si>
  <si>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</si>
  <si>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</si>
  <si>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</si>
  <si>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</si>
  <si>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</si>
  <si>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</si>
  <si>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</si>
  <si>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</si>
  <si>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</si>
  <si>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</si>
  <si>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</si>
  <si>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</si>
  <si>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</si>
  <si>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</si>
  <si>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</si>
  <si>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</si>
  <si>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</si>
  <si>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</si>
  <si>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</si>
  <si>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</si>
  <si>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</si>
  <si>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</si>
  <si>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</si>
  <si>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</si>
  <si>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</si>
  <si>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</si>
  <si>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</si>
  <si>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</si>
  <si>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</si>
  <si>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</si>
  <si>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</si>
  <si>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</si>
  <si>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</si>
  <si>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</si>
  <si>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</si>
  <si>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</si>
  <si>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</si>
  <si>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</si>
  <si>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</si>
  <si>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</si>
  <si>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</si>
  <si>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</si>
  <si>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</si>
  <si>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</si>
  <si>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</si>
  <si>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</si>
  <si>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</si>
  <si>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</si>
  <si>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</si>
  <si>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</si>
  <si>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</si>
  <si>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</si>
  <si>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</si>
  <si>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</si>
  <si>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</si>
  <si>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</si>
  <si>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</si>
  <si>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</si>
  <si>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</si>
  <si>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</si>
  <si>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</si>
  <si>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</si>
  <si>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</si>
  <si>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</si>
  <si>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</si>
  <si>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</si>
  <si>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</si>
  <si>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</si>
  <si>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</si>
  <si>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</si>
  <si>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</si>
  <si>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</si>
  <si>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</si>
  <si>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</si>
  <si>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</si>
  <si>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</si>
  <si>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</si>
  <si>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</si>
  <si>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</si>
  <si>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</si>
  <si>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</si>
  <si>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</si>
  <si>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</si>
  <si>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</si>
  <si>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</si>
  <si>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</si>
  <si>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</si>
  <si>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</si>
  <si>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</si>
  <si>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</si>
  <si>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</si>
  <si>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</si>
  <si>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</si>
  <si>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</si>
  <si>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</si>
  <si>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</si>
  <si>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</si>
  <si>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</si>
  <si>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</si>
  <si>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</si>
  <si>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</si>
  <si>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</si>
  <si>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</si>
  <si>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</si>
  <si>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</si>
  <si>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</si>
  <si>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</si>
  <si>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</si>
  <si>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</si>
  <si>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</si>
  <si>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</si>
  <si>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</si>
  <si>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</si>
  <si>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</si>
  <si>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</si>
  <si>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</si>
  <si>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</si>
  <si>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</si>
  <si>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</si>
  <si>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</si>
  <si>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</si>
  <si>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</si>
  <si>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</si>
  <si>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</si>
  <si>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</si>
  <si>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</si>
  <si>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</si>
  <si>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</si>
  <si>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</si>
  <si>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</si>
  <si>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</si>
  <si>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</si>
  <si>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</si>
  <si>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</si>
  <si>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</si>
  <si>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</si>
  <si>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</si>
  <si>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</si>
  <si>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</si>
  <si>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</si>
  <si>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</si>
  <si>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</si>
  <si>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</si>
  <si>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</si>
  <si>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</si>
  <si>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</si>
  <si>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</si>
  <si>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</si>
  <si>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</si>
  <si>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</si>
  <si>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</si>
  <si>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</si>
  <si>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</si>
  <si>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</si>
  <si>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</si>
  <si>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</si>
  <si>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</si>
  <si>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</si>
  <si>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</si>
  <si>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</si>
  <si>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</si>
  <si>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</si>
  <si>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</si>
  <si>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</si>
  <si>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</si>
  <si>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</si>
  <si>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</si>
  <si>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</si>
  <si>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</si>
  <si>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</si>
  <si>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</si>
  <si>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</si>
  <si>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</si>
  <si>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</si>
  <si>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</si>
  <si>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</si>
  <si>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</si>
  <si>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</si>
  <si>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</si>
  <si>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</si>
  <si>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</si>
  <si>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</si>
  <si>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</si>
  <si>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</si>
  <si>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</si>
  <si>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</si>
  <si>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</si>
  <si>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</si>
  <si>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</si>
  <si>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</si>
  <si>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</si>
  <si>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</si>
  <si>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</si>
  <si>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</si>
  <si>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</si>
  <si>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</si>
  <si>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</si>
  <si>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</si>
  <si>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</si>
  <si>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</si>
  <si>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</si>
  <si>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</si>
  <si>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</si>
  <si>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</si>
  <si>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</si>
  <si>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</si>
  <si>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</si>
  <si>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</si>
  <si>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</si>
  <si>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</si>
  <si>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</si>
  <si>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</si>
  <si>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</si>
  <si>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</si>
  <si>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</si>
  <si>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</si>
  <si>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</si>
  <si>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</si>
  <si>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</si>
  <si>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</si>
  <si>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</si>
  <si>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</si>
  <si>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</si>
  <si>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</si>
  <si>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</si>
  <si>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</si>
  <si>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</si>
  <si>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</si>
  <si>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</si>
  <si>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</si>
  <si>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</si>
  <si>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</si>
  <si>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</si>
  <si>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</si>
  <si>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</si>
  <si>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</si>
  <si>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</si>
  <si>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</si>
  <si>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</si>
  <si>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</si>
  <si>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</si>
  <si>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</si>
  <si>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</si>
  <si>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</si>
  <si>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</si>
  <si>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</si>
  <si>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</si>
  <si>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</si>
  <si>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</si>
  <si>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</si>
  <si>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</si>
  <si>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</si>
  <si>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</si>
  <si>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</si>
  <si>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</si>
  <si>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</si>
  <si>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</si>
  <si>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</si>
  <si>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</si>
  <si>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</si>
  <si>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</si>
  <si>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</si>
  <si>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</si>
  <si>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</si>
  <si>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</si>
  <si>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</si>
  <si>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</si>
  <si>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</si>
  <si>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</si>
  <si>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</si>
  <si>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</si>
  <si>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</si>
  <si>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</si>
  <si>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</si>
  <si>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</si>
  <si>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</si>
  <si>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</si>
  <si>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</si>
  <si>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</si>
  <si>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</si>
  <si>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</si>
  <si>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</si>
  <si>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</si>
  <si>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</si>
  <si>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</si>
  <si>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</si>
  <si>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</si>
  <si>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</si>
  <si>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</si>
  <si>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</si>
  <si>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</si>
  <si>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</si>
  <si>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</si>
  <si>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</si>
  <si>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</si>
  <si>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</si>
  <si>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</si>
  <si>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</si>
  <si>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</si>
  <si>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</si>
  <si>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</si>
  <si>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</si>
  <si>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</si>
  <si>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</si>
  <si>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</si>
  <si>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</si>
  <si>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</si>
  <si>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</si>
  <si>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</si>
  <si>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</si>
  <si>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</si>
  <si>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</si>
  <si>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</si>
  <si>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</si>
  <si>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</si>
  <si>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</si>
  <si>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</si>
  <si>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</si>
  <si>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</si>
  <si>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</si>
  <si>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</si>
  <si>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</si>
  <si>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</si>
  <si>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</si>
  <si>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</si>
  <si>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</si>
  <si>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</si>
  <si>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</si>
  <si>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</si>
  <si>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</si>
  <si>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</si>
  <si>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</si>
  <si>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</si>
  <si>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</si>
  <si>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</si>
  <si>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</si>
  <si>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</si>
  <si>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</si>
  <si>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</si>
  <si>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</si>
  <si>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</si>
  <si>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</si>
  <si>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</si>
  <si>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</si>
  <si>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</si>
  <si>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</si>
  <si>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</si>
  <si>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</si>
  <si>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</si>
  <si>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</si>
  <si>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</si>
  <si>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</si>
  <si>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</si>
  <si>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</si>
  <si>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</si>
  <si>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</si>
  <si>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</si>
  <si>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</si>
  <si>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</si>
  <si>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</si>
  <si>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</si>
  <si>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</si>
  <si>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</si>
  <si>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</si>
  <si>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</si>
  <si>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</si>
  <si>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</si>
  <si>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</si>
  <si>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</si>
  <si>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</si>
  <si>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</si>
  <si>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</si>
  <si>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</si>
  <si>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</si>
  <si>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</si>
  <si>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</si>
  <si>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</si>
  <si>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</si>
  <si>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</si>
  <si>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</si>
  <si>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</si>
  <si>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</si>
  <si>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</si>
  <si>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</si>
  <si>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</si>
  <si>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</si>
  <si>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</si>
  <si>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</si>
  <si>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</si>
  <si>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</si>
  <si>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</si>
  <si>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</si>
  <si>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</si>
  <si>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</si>
  <si>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</si>
  <si>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</si>
  <si>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</si>
  <si>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</si>
  <si>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</si>
  <si>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</si>
  <si>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</si>
  <si>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</si>
  <si>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</si>
  <si>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</si>
  <si>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</si>
  <si>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</si>
  <si>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</si>
  <si>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</si>
  <si>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</si>
  <si>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</si>
  <si>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</si>
  <si>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</si>
  <si>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</si>
  <si>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</si>
  <si>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</si>
  <si>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</si>
  <si>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</si>
  <si>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</si>
  <si>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</si>
  <si>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</si>
  <si>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</si>
  <si>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</si>
  <si>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</si>
  <si>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</si>
  <si>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</si>
  <si>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</si>
  <si>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</si>
  <si>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</si>
  <si>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</si>
  <si>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</si>
  <si>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</si>
  <si>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</si>
  <si>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</si>
  <si>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</si>
  <si>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</si>
  <si>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</si>
  <si>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</si>
  <si>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</si>
  <si>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</si>
  <si>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</si>
  <si>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</si>
  <si>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</si>
  <si>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</si>
  <si>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</si>
  <si>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</si>
  <si>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</si>
  <si>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</si>
  <si>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</si>
  <si>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</si>
  <si>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</si>
  <si>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</si>
  <si>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</si>
  <si>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</si>
  <si>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</si>
  <si>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</si>
  <si>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</si>
  <si>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</si>
  <si>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</si>
  <si>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</si>
  <si>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</si>
  <si>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</si>
  <si>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</si>
  <si>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</si>
  <si>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</si>
  <si>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</si>
  <si>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</si>
  <si>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</si>
  <si>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</si>
  <si>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</si>
  <si>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</si>
  <si>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</si>
  <si>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</si>
  <si>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</si>
  <si>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</si>
  <si>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</si>
  <si>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</si>
  <si>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</si>
  <si>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</si>
  <si>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</si>
  <si>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</si>
  <si>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</si>
  <si>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</si>
  <si>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</si>
  <si>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</si>
  <si>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</si>
  <si>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</si>
  <si>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</si>
  <si>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</si>
  <si>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</si>
  <si>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</si>
  <si>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</si>
  <si>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</si>
  <si>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</si>
  <si>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</si>
  <si>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</si>
  <si>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</si>
  <si>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</si>
  <si>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</si>
  <si>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</si>
  <si>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</si>
  <si>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</si>
  <si>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</si>
  <si>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</si>
  <si>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</si>
  <si>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</si>
  <si>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</si>
  <si>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</si>
  <si>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</si>
  <si>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</si>
  <si>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</si>
  <si>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</si>
  <si>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</si>
  <si>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</si>
  <si>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</si>
  <si>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</si>
  <si>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</si>
  <si>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</si>
  <si>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</si>
  <si>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</si>
  <si>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</si>
  <si>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</si>
  <si>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</si>
  <si>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</si>
  <si>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</si>
  <si>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</si>
  <si>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</si>
  <si>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</si>
  <si>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</si>
  <si>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</si>
  <si>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</si>
  <si>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</si>
  <si>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</si>
  <si>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</si>
  <si>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</si>
  <si>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</si>
  <si>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</si>
  <si>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</si>
  <si>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</si>
  <si>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</si>
  <si>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</si>
  <si>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</si>
  <si>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</si>
  <si>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</si>
  <si>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</si>
  <si>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</si>
  <si>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</si>
  <si>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</si>
  <si>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</si>
  <si>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</si>
  <si>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</si>
  <si>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</si>
  <si>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</si>
  <si>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</si>
  <si>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</si>
  <si>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</si>
  <si>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</si>
  <si>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</si>
  <si>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</si>
  <si>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</si>
  <si>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</si>
  <si>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</si>
  <si>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</si>
  <si>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</si>
  <si>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</si>
  <si>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</si>
  <si>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</si>
  <si>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</si>
  <si>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</si>
  <si>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</si>
  <si>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</si>
  <si>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</si>
  <si>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</si>
  <si>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</si>
  <si>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</si>
  <si>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</si>
  <si>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</si>
  <si>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</si>
  <si>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</si>
  <si>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</si>
  <si>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</si>
  <si>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</si>
  <si>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</si>
  <si>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</si>
  <si>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</si>
  <si>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</si>
  <si>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</si>
  <si>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</si>
  <si>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</si>
  <si>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</si>
  <si>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</si>
  <si>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</si>
  <si>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</si>
  <si>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</si>
  <si>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</si>
  <si>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</si>
  <si>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</si>
  <si>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</si>
  <si>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</si>
  <si>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</si>
  <si>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</si>
  <si>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</si>
  <si>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</si>
  <si>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</si>
  <si>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</si>
  <si>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</si>
  <si>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</si>
  <si>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</si>
  <si>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</si>
  <si>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</si>
  <si>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</si>
  <si>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</si>
  <si>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</si>
  <si>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</si>
  <si>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</si>
  <si>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</si>
  <si>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</si>
  <si>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</si>
  <si>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</si>
  <si>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</si>
  <si>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</si>
  <si>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</si>
  <si>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</si>
  <si>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</si>
  <si>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</si>
  <si>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</si>
  <si>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</si>
  <si>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</si>
  <si>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</si>
  <si>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</si>
  <si>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</si>
  <si>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</si>
  <si>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</si>
  <si>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</si>
  <si>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</si>
  <si>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</si>
  <si>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</si>
  <si>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</si>
  <si>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</si>
  <si>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</si>
  <si>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</si>
  <si>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</si>
  <si>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</si>
  <si>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</si>
  <si>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</si>
  <si>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</si>
  <si>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</si>
  <si>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</si>
  <si>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</si>
  <si>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</si>
  <si>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</si>
  <si>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</si>
  <si>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</si>
  <si>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</si>
  <si>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</si>
  <si>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</si>
  <si>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</si>
  <si>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</si>
  <si>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</si>
  <si>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</si>
  <si>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</si>
  <si>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</si>
  <si>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</si>
  <si>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</si>
  <si>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</si>
  <si>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</si>
  <si>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</si>
  <si>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</si>
  <si>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</si>
  <si>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</si>
  <si>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</si>
  <si>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</si>
  <si>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</si>
  <si>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</si>
  <si>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</si>
  <si>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</si>
  <si>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</si>
  <si>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</si>
  <si>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</si>
  <si>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</si>
  <si>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</si>
  <si>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</si>
  <si>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</si>
  <si>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</si>
  <si>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</si>
  <si>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</si>
  <si>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</si>
  <si>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</si>
  <si>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</si>
  <si>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</si>
  <si>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</si>
  <si>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</si>
  <si>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</si>
  <si>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</si>
  <si>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</si>
  <si>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</si>
  <si>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</si>
  <si>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</si>
  <si>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</si>
  <si>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</si>
  <si>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</si>
  <si>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</si>
  <si>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</si>
  <si>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</si>
  <si>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</si>
  <si>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</si>
  <si>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</si>
  <si>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</si>
  <si>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</si>
  <si>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</si>
  <si>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</si>
  <si>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</si>
  <si>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</si>
  <si>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</si>
  <si>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</si>
  <si>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</si>
  <si>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</si>
  <si>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</si>
  <si>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</si>
  <si>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</si>
  <si>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</si>
  <si>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</si>
  <si>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</si>
  <si>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</si>
  <si>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</si>
  <si>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</si>
  <si>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</si>
  <si>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</si>
  <si>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</si>
  <si>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</si>
  <si>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</si>
  <si>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</si>
  <si>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</si>
  <si>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</si>
  <si>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</si>
  <si>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</si>
  <si>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</si>
  <si>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</si>
  <si>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</si>
  <si>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</si>
  <si>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</si>
  <si>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</si>
  <si>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</si>
  <si>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</si>
  <si>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</si>
  <si>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</si>
  <si>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</si>
  <si>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</si>
  <si>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</si>
  <si>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</si>
  <si>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</si>
  <si>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</si>
  <si>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</si>
  <si>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</si>
  <si>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</si>
  <si>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</si>
  <si>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</si>
  <si>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</si>
  <si>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</si>
  <si>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</si>
  <si>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</si>
  <si>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</si>
  <si>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</si>
  <si>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</si>
  <si>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</si>
  <si>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</si>
  <si>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</si>
  <si>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</si>
  <si>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</si>
  <si>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</si>
  <si>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</si>
  <si>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</si>
  <si>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</si>
  <si>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</si>
  <si>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</si>
  <si>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</si>
  <si>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</si>
  <si>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</si>
  <si>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</si>
  <si>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</si>
  <si>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</si>
  <si>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</si>
  <si>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</si>
  <si>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</si>
  <si>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</si>
  <si>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</si>
  <si>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</si>
  <si>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</si>
  <si>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</si>
  <si>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</si>
  <si>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</si>
  <si>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</si>
  <si>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</si>
  <si>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</si>
  <si>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</si>
  <si>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</si>
  <si>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</si>
  <si>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</si>
  <si>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</si>
  <si>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</si>
  <si>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</si>
  <si>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</si>
  <si>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</si>
  <si>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</si>
  <si>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</si>
  <si>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</si>
  <si>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</si>
  <si>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</si>
  <si>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</si>
  <si>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</si>
  <si>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</si>
  <si>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</si>
  <si>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</si>
  <si>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</si>
  <si>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</si>
  <si>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</si>
  <si>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</si>
  <si>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</si>
  <si>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</si>
  <si>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</si>
  <si>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</si>
  <si>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</si>
  <si>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</si>
  <si>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</si>
  <si>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</si>
  <si>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</si>
  <si>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</si>
  <si>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</si>
  <si>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</si>
  <si>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</si>
  <si>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</si>
  <si>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</si>
  <si>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</si>
  <si>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</si>
  <si>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</si>
  <si>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</si>
  <si>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</si>
  <si>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</si>
  <si>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</si>
  <si>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</si>
  <si>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</si>
  <si>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</si>
  <si>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</si>
  <si>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</si>
  <si>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</si>
  <si>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</si>
  <si>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</si>
  <si>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</si>
  <si>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</si>
  <si>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</si>
  <si>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</si>
  <si>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</si>
  <si>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</si>
  <si>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</si>
  <si>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</si>
  <si>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</si>
  <si>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</si>
  <si>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</si>
  <si>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</si>
  <si>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</si>
  <si>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</si>
  <si>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</si>
  <si>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</si>
  <si>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</si>
  <si>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</si>
  <si>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</si>
  <si>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</si>
  <si>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</si>
  <si>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</si>
  <si>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</si>
  <si>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</si>
  <si>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</si>
  <si>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</si>
  <si>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</si>
  <si>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</si>
  <si>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</si>
  <si>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</si>
  <si>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</si>
  <si>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</si>
  <si>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</si>
  <si>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</si>
  <si>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</si>
  <si>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</si>
  <si>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</si>
  <si>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</si>
  <si>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</si>
  <si>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</si>
  <si>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</si>
  <si>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</si>
  <si>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</si>
  <si>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</si>
  <si>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</si>
  <si>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</si>
  <si>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</si>
  <si>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</si>
  <si>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</si>
  <si>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</si>
  <si>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</si>
  <si>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</si>
  <si>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</si>
  <si>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</si>
  <si>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</si>
  <si>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</si>
  <si>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</si>
  <si>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</si>
  <si>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</si>
  <si>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</si>
  <si>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</si>
  <si>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</si>
  <si>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</si>
  <si>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</si>
  <si>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</si>
  <si>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</si>
  <si>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</si>
  <si>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</si>
  <si>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</si>
  <si>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</si>
  <si>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</si>
  <si>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</si>
  <si>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</si>
  <si>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</si>
  <si>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</si>
  <si>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</si>
  <si>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</si>
  <si>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</si>
  <si>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</si>
  <si>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</si>
  <si>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</si>
  <si>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</si>
  <si>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</si>
  <si>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</si>
  <si>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</si>
  <si>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</si>
  <si>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</si>
  <si>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</si>
  <si>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</si>
  <si>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</si>
  <si>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</si>
  <si>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</si>
  <si>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</si>
  <si>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</si>
  <si>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</si>
  <si>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</si>
  <si>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</si>
  <si>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</si>
  <si>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</si>
  <si>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</si>
  <si>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</si>
  <si>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</si>
  <si>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</si>
  <si>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</si>
  <si>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</si>
  <si>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</si>
  <si>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</si>
  <si>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</si>
  <si>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</si>
  <si>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</si>
  <si>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</si>
  <si>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</si>
  <si>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</si>
  <si>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</si>
  <si>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</si>
  <si>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</si>
  <si>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</si>
  <si>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</si>
  <si>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</si>
  <si>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</si>
  <si>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</si>
  <si>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</si>
  <si>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</si>
  <si>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</si>
  <si>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</si>
  <si>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</si>
  <si>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</si>
  <si>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</si>
  <si>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</si>
  <si>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</si>
  <si>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</si>
  <si>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</si>
  <si>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</si>
  <si>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</si>
  <si>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</si>
  <si>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</si>
  <si>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</si>
  <si>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</si>
  <si>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</si>
  <si>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</si>
  <si>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</si>
  <si>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</si>
  <si>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</si>
  <si>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</si>
  <si>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</si>
  <si>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</si>
  <si>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</si>
  <si>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</si>
  <si>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</si>
  <si>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</si>
  <si>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</si>
  <si>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</si>
  <si>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</si>
  <si>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</si>
  <si>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</si>
  <si>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</si>
  <si>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</si>
  <si>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</si>
  <si>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</si>
  <si>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</si>
  <si>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</si>
  <si>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</si>
  <si>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</si>
  <si>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</si>
  <si>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</si>
  <si>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</si>
  <si>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</si>
  <si>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</si>
  <si>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</si>
  <si>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</si>
  <si>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</si>
  <si>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</si>
  <si>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</si>
  <si>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</si>
  <si>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</si>
  <si>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</si>
  <si>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</si>
  <si>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</si>
  <si>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</si>
  <si>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</si>
  <si>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</si>
  <si>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</si>
  <si>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</si>
  <si>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</si>
  <si>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</si>
  <si>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</si>
  <si>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</si>
  <si>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</si>
  <si>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</si>
  <si>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</si>
  <si>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</si>
  <si>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</si>
  <si>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</si>
  <si>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</si>
  <si>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</si>
  <si>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</si>
  <si>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</si>
  <si>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</si>
  <si>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</si>
  <si>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</si>
  <si>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</si>
  <si>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</si>
  <si>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</si>
  <si>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</si>
  <si>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</si>
  <si>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</si>
  <si>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</si>
  <si>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</si>
  <si>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</si>
  <si>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</si>
  <si>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</si>
  <si>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</si>
  <si>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</si>
  <si>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</si>
  <si>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</si>
  <si>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</si>
  <si>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</si>
  <si>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</si>
  <si>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</si>
  <si>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</si>
  <si>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</si>
  <si>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</si>
  <si>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</si>
  <si>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</si>
  <si>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</si>
  <si>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</si>
  <si>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</si>
  <si>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</si>
  <si>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</si>
  <si>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</si>
  <si>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</si>
  <si>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</si>
  <si>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</si>
  <si>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</si>
  <si>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</si>
  <si>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</si>
  <si>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</si>
  <si>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</si>
  <si>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</si>
  <si>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</si>
  <si>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</si>
  <si>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</si>
  <si>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</si>
  <si>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</si>
  <si>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</si>
  <si>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</si>
  <si>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</si>
  <si>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</si>
  <si>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</si>
  <si>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</si>
  <si>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</si>
  <si>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</si>
  <si>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</si>
  <si>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</si>
  <si>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</si>
  <si>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</si>
  <si>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</si>
  <si>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</si>
  <si>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</si>
  <si>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</si>
  <si>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</si>
  <si>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</si>
  <si>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</si>
  <si>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</si>
  <si>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</si>
  <si>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</si>
  <si>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</si>
  <si>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</si>
  <si>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</si>
  <si>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</si>
  <si>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</si>
  <si>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</si>
  <si>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</si>
  <si>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</si>
  <si>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</si>
  <si>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</si>
  <si>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</si>
  <si>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</si>
  <si>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</si>
  <si>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</si>
  <si>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</si>
  <si>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</si>
  <si>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</si>
  <si>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</si>
  <si>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</si>
  <si>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</si>
  <si>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</si>
  <si>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</si>
  <si>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</si>
  <si>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</si>
  <si>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</si>
  <si>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</si>
  <si>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</si>
  <si>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</si>
  <si>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</si>
  <si>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</si>
  <si>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</si>
  <si>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</si>
  <si>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</si>
  <si>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</si>
  <si>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</si>
  <si>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</si>
  <si>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</si>
  <si>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</si>
  <si>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</si>
  <si>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</si>
  <si>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</si>
  <si>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</si>
  <si>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</si>
  <si>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</si>
  <si>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</si>
  <si>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</si>
  <si>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</si>
  <si>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</si>
  <si>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</si>
  <si>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</si>
  <si>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</si>
  <si>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</si>
  <si>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</si>
  <si>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</si>
  <si>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</si>
  <si>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</si>
  <si>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</si>
  <si>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</si>
  <si>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</si>
  <si>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</si>
  <si>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</si>
  <si>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</si>
  <si>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</si>
  <si>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</si>
  <si>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</si>
  <si>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</si>
  <si>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</si>
  <si>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</si>
  <si>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</si>
  <si>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</si>
  <si>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</si>
  <si>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</si>
  <si>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</si>
  <si>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</si>
  <si>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</si>
  <si>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</si>
  <si>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</si>
  <si>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</si>
  <si>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</si>
  <si>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</si>
  <si>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</si>
  <si>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</si>
  <si>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</si>
  <si>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</si>
  <si>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</si>
  <si>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</si>
  <si>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</si>
  <si>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</si>
  <si>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</si>
  <si>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</si>
  <si>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</si>
  <si>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</si>
  <si>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</si>
  <si>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</si>
  <si>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</si>
  <si>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</si>
  <si>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</si>
  <si>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</si>
  <si>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</si>
  <si>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</si>
  <si>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</si>
  <si>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</si>
  <si>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</si>
  <si>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</si>
  <si>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</si>
  <si>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</si>
  <si>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</si>
  <si>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</si>
  <si>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</si>
  <si>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</si>
  <si>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</si>
  <si>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</si>
  <si>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</si>
  <si>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</si>
  <si>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</si>
  <si>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</si>
  <si>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</si>
  <si>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</si>
  <si>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</si>
  <si>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</si>
  <si>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</si>
  <si>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</si>
  <si>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</si>
  <si>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</si>
  <si>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</si>
  <si>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</si>
  <si>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</si>
  <si>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</si>
  <si>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</si>
  <si>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</si>
  <si>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</si>
  <si>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</si>
  <si>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</si>
  <si>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</si>
  <si>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</si>
  <si>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</si>
  <si>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</si>
  <si>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</si>
  <si>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</si>
  <si>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</si>
  <si>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</si>
  <si>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</si>
  <si>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</si>
  <si>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</si>
  <si>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</si>
  <si>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</si>
  <si>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</si>
  <si>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</si>
  <si>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</si>
  <si>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</si>
  <si>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</si>
  <si>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</si>
  <si>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</si>
  <si>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</si>
  <si>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</si>
  <si>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</si>
  <si>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</si>
  <si>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</si>
  <si>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</si>
  <si>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</si>
  <si>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</si>
  <si>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</si>
  <si>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</si>
  <si>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</si>
  <si>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</si>
  <si>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</si>
  <si>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</si>
  <si>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</si>
  <si>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</si>
  <si>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</si>
  <si>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</si>
  <si>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</si>
  <si>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</si>
  <si>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</si>
  <si>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</si>
  <si>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</si>
  <si>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</si>
  <si>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</si>
  <si>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</si>
  <si>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</si>
  <si>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</si>
  <si>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</si>
  <si>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</si>
  <si>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</si>
  <si>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</si>
  <si>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</si>
  <si>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</si>
  <si>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</si>
  <si>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</si>
  <si>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</si>
  <si>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</si>
  <si>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</si>
  <si>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</si>
  <si>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</si>
  <si>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</si>
  <si>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</si>
  <si>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</si>
  <si>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</si>
  <si>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</si>
  <si>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</si>
  <si>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</si>
  <si>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</si>
  <si>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</si>
  <si>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</si>
  <si>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</si>
  <si>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</si>
  <si>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</si>
  <si>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</si>
  <si>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</si>
  <si>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</si>
  <si>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</si>
  <si>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</si>
  <si>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</si>
  <si>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</si>
  <si>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</si>
  <si>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</si>
  <si>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</si>
  <si>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</si>
  <si>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</si>
  <si>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</si>
  <si>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</si>
  <si>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</si>
  <si>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</si>
  <si>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</si>
  <si>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</si>
  <si>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</si>
  <si>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</si>
  <si>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</si>
  <si>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</si>
  <si>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</si>
  <si>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</si>
  <si>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</si>
  <si>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</si>
  <si>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</si>
  <si>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</si>
  <si>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</si>
  <si>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</si>
  <si>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</si>
  <si>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</si>
  <si>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</si>
  <si>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</si>
  <si>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</si>
  <si>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</si>
  <si>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</si>
  <si>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</si>
  <si>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</si>
  <si>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</si>
  <si>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</si>
  <si>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</si>
  <si>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</si>
  <si>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</si>
  <si>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</si>
  <si>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</si>
  <si>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</si>
  <si>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</si>
  <si>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</si>
  <si>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</si>
  <si>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</si>
  <si>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</si>
  <si>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</si>
  <si>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</si>
  <si>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</si>
  <si>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</si>
  <si>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</si>
  <si>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</si>
  <si>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</si>
  <si>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</si>
  <si>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</si>
  <si>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</si>
  <si>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</si>
  <si>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</si>
  <si>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</si>
  <si>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</si>
  <si>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</si>
  <si>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</si>
  <si>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</si>
  <si>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</si>
  <si>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</si>
  <si>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</si>
  <si>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</si>
  <si>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</si>
  <si>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</si>
  <si>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</si>
  <si>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</si>
  <si>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</si>
  <si>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</si>
  <si>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</si>
  <si>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</si>
  <si>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</si>
  <si>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</si>
  <si>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</si>
  <si>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</si>
  <si>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</si>
  <si>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</si>
  <si>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</si>
  <si>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</si>
  <si>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</si>
  <si>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</si>
  <si>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</si>
  <si>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</si>
  <si>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</si>
  <si>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</si>
  <si>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</si>
  <si>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</si>
  <si>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</si>
  <si>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</si>
  <si>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</si>
  <si>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</si>
  <si>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</si>
  <si>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</si>
  <si>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</si>
  <si>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</si>
  <si>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</si>
  <si>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</si>
  <si>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</si>
  <si>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</si>
  <si>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</si>
  <si>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</si>
  <si>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</si>
  <si>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</si>
  <si>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</si>
  <si>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</si>
  <si>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</si>
  <si>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</si>
  <si>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</si>
  <si>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</si>
  <si>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</si>
  <si>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</si>
  <si>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</si>
  <si>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</si>
  <si>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</si>
  <si>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</si>
  <si>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</si>
  <si>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</si>
  <si>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</si>
  <si>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</si>
  <si>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</si>
  <si>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</si>
  <si>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</si>
  <si>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</si>
  <si>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</si>
  <si>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</si>
  <si>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</si>
  <si>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</si>
  <si>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</si>
  <si>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</si>
  <si>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</si>
  <si>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</si>
  <si>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</si>
  <si>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</si>
  <si>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</si>
  <si>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</si>
  <si>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</si>
  <si>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</si>
  <si>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</si>
  <si>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</si>
  <si>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</si>
  <si>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</si>
  <si>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</si>
  <si>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</si>
  <si>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</si>
  <si>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</si>
  <si>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</si>
  <si>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</si>
  <si>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</si>
  <si>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</si>
  <si>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</si>
  <si>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</si>
  <si>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</si>
  <si>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</si>
  <si>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</si>
  <si>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</si>
  <si>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</si>
  <si>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</si>
  <si>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</si>
  <si>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</si>
  <si>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</si>
  <si>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</si>
  <si>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</si>
  <si>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</si>
  <si>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</si>
  <si>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</si>
  <si>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</si>
  <si>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</si>
  <si>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</si>
  <si>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</si>
  <si>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</si>
  <si>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</si>
  <si>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</si>
  <si>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</si>
  <si>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</si>
  <si>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</si>
  <si>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</si>
  <si>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</si>
  <si>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</si>
  <si>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</si>
  <si>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</si>
  <si>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</si>
  <si>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</si>
  <si>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</si>
  <si>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</si>
  <si>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</si>
  <si>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</si>
  <si>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</si>
  <si>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</si>
  <si>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</si>
  <si>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</si>
  <si>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</si>
  <si>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</si>
  <si>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</si>
  <si>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</si>
  <si>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</si>
  <si>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</si>
  <si>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</si>
  <si>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</si>
  <si>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</si>
  <si>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</si>
  <si>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</si>
  <si>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</si>
  <si>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</si>
  <si>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</si>
  <si>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</si>
  <si>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</si>
  <si>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</si>
  <si>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</si>
  <si>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</si>
  <si>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</si>
  <si>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</si>
  <si>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</si>
  <si>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</si>
  <si>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</si>
  <si>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</si>
  <si>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</si>
  <si>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</si>
  <si>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</si>
  <si>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</si>
  <si>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</si>
  <si>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</si>
  <si>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</si>
  <si>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</si>
  <si>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</si>
  <si>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</si>
  <si>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</si>
  <si>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</si>
  <si>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</si>
  <si>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</si>
  <si>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</si>
  <si>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</si>
  <si>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</si>
  <si>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</si>
  <si>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</si>
  <si>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</si>
  <si>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</si>
  <si>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</si>
  <si>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</si>
  <si>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</si>
  <si>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</si>
  <si>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</si>
  <si>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</si>
  <si>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</si>
  <si>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</si>
  <si>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</si>
  <si>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</si>
  <si>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</si>
  <si>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</si>
  <si>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</si>
  <si>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</si>
  <si>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</si>
  <si>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</si>
  <si>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</si>
  <si>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</si>
  <si>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</si>
  <si>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</si>
  <si>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</si>
  <si>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</si>
  <si>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</si>
  <si>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</si>
  <si>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</si>
  <si>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</si>
  <si>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</si>
  <si>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</si>
  <si>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</si>
  <si>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</si>
  <si>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</si>
  <si>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</si>
  <si>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</si>
  <si>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</si>
  <si>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</si>
  <si>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</si>
  <si>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</si>
  <si>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</si>
  <si>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</si>
  <si>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</si>
  <si>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</si>
  <si>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</si>
  <si>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</si>
  <si>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</si>
  <si>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</si>
  <si>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</si>
  <si>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</si>
  <si>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</si>
  <si>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</si>
  <si>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</si>
  <si>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</si>
  <si>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</si>
  <si>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</si>
  <si>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</si>
  <si>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</si>
  <si>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</si>
  <si>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</si>
  <si>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</si>
  <si>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</si>
  <si>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</si>
  <si>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</si>
  <si>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</si>
  <si>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</si>
  <si>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</si>
  <si>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</si>
  <si>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</si>
  <si>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</si>
  <si>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</si>
  <si>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</si>
  <si>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</si>
  <si>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</si>
  <si>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</si>
  <si>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</si>
  <si>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</si>
  <si>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</si>
  <si>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</si>
  <si>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</si>
  <si>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</si>
  <si>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</si>
  <si>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</si>
  <si>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</si>
  <si>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</si>
  <si>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</si>
  <si>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</si>
  <si>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</si>
  <si>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</si>
  <si>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</si>
  <si>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</si>
  <si>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</si>
  <si>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</si>
  <si>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</si>
  <si>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</si>
  <si>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</si>
  <si>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</si>
  <si>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</si>
  <si>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</si>
  <si>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</si>
  <si>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</si>
  <si>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</si>
  <si>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</si>
  <si>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</si>
  <si>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</si>
  <si>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</si>
  <si>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</si>
  <si>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</si>
  <si>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</si>
  <si>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</si>
  <si>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</si>
  <si>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</si>
  <si>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</si>
  <si>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</si>
  <si>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</si>
  <si>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</si>
  <si>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</si>
  <si>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</si>
  <si>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</si>
  <si>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</si>
  <si>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</si>
  <si>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</si>
  <si>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</si>
  <si>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</si>
  <si>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</si>
  <si>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</si>
  <si>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</si>
  <si>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</si>
  <si>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</si>
  <si>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</si>
  <si>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</si>
  <si>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</si>
  <si>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</si>
  <si>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</si>
  <si>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</si>
  <si>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</si>
  <si>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</si>
  <si>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</si>
  <si>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</si>
  <si>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</si>
  <si>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</si>
  <si>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</si>
  <si>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</si>
  <si>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</si>
  <si>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</si>
  <si>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</si>
  <si>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</si>
  <si>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</si>
  <si>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</si>
  <si>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</si>
  <si>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</si>
  <si>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</si>
  <si>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</si>
  <si>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</si>
  <si>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</si>
  <si>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</si>
  <si>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</si>
  <si>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</si>
  <si>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</si>
  <si>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</si>
  <si>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</si>
  <si>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</si>
  <si>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</si>
  <si>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</si>
  <si>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</si>
  <si>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</si>
  <si>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</si>
  <si>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</si>
  <si>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</si>
  <si>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</si>
  <si>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</si>
  <si>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</si>
  <si>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</si>
  <si>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</si>
  <si>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</si>
  <si>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</si>
  <si>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</si>
  <si>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</si>
  <si>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</si>
  <si>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</si>
  <si>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</si>
  <si>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</si>
  <si>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</si>
  <si>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</si>
  <si>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</si>
  <si>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</si>
  <si>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</si>
  <si>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</si>
  <si>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</si>
  <si>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</si>
  <si>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</si>
  <si>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</si>
  <si>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</si>
  <si>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</si>
  <si>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</si>
  <si>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</si>
  <si>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</si>
  <si>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</si>
  <si>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</si>
  <si>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</si>
  <si>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</si>
  <si>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</si>
  <si>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</si>
  <si>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</si>
  <si>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</si>
  <si>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</si>
  <si>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</si>
  <si>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</si>
  <si>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</si>
  <si>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</si>
  <si>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</si>
  <si>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</si>
  <si>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</si>
  <si>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</si>
  <si>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</si>
  <si>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</si>
  <si>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</si>
  <si>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</si>
  <si>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</si>
  <si>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</si>
  <si>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</si>
  <si>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</si>
  <si>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</si>
  <si>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</si>
  <si>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</si>
  <si>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</si>
  <si>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</si>
  <si>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</si>
  <si>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</si>
  <si>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</si>
  <si>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</si>
  <si>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</si>
  <si>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</si>
  <si>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</si>
  <si>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</si>
  <si>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</si>
  <si>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</si>
  <si>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</si>
  <si>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</si>
  <si>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</si>
  <si>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</si>
  <si>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</si>
  <si>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</si>
  <si>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</si>
  <si>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</si>
  <si>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</si>
  <si>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</si>
  <si>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</si>
  <si>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</si>
  <si>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</si>
  <si>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</si>
  <si>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</si>
  <si>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</si>
  <si>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</si>
  <si>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</si>
  <si>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</si>
  <si>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</si>
  <si>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</si>
  <si>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</si>
  <si>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</si>
  <si>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</si>
  <si>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</si>
  <si>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</si>
  <si>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</si>
  <si>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</si>
  <si>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</si>
  <si>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</si>
  <si>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</si>
  <si>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</si>
  <si>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</si>
  <si>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</si>
  <si>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</si>
  <si>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</si>
  <si>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</si>
  <si>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</si>
  <si>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</si>
  <si>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</si>
  <si>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</si>
  <si>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</si>
  <si>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</si>
  <si>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</si>
  <si>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</si>
  <si>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</si>
  <si>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</si>
  <si>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</si>
  <si>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</si>
  <si>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</si>
  <si>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</si>
  <si>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</si>
  <si>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</si>
  <si>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</si>
  <si>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</si>
  <si>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</si>
  <si>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</si>
  <si>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</si>
  <si>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</si>
  <si>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</si>
  <si>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</si>
  <si>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</si>
  <si>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</si>
  <si>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</si>
  <si>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</si>
  <si>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</si>
  <si>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</si>
  <si>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</si>
  <si>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</si>
  <si>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</si>
  <si>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</si>
  <si>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</si>
  <si>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</si>
  <si>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</si>
  <si>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</si>
  <si>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</si>
  <si>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</si>
  <si>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</si>
  <si>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</si>
  <si>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</si>
  <si>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</si>
  <si>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</si>
  <si>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</si>
  <si>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</si>
  <si>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</si>
  <si>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</si>
  <si>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</si>
  <si>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</si>
  <si>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</si>
  <si>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</si>
  <si>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</si>
  <si>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</si>
  <si>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</si>
  <si>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</si>
  <si>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</si>
  <si>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</si>
  <si>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</si>
  <si>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</si>
  <si>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</si>
  <si>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</si>
  <si>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</si>
  <si>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</si>
  <si>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</si>
  <si>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</si>
  <si>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</si>
  <si>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</si>
  <si>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</si>
  <si>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</si>
  <si>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</si>
  <si>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</si>
  <si>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</si>
  <si>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</si>
  <si>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</si>
  <si>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</si>
  <si>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</si>
  <si>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</si>
  <si>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</si>
  <si>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</si>
  <si>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</si>
  <si>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</si>
  <si>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</si>
  <si>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</si>
  <si>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</si>
  <si>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</si>
  <si>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</si>
  <si>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</si>
  <si>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</si>
  <si>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</si>
  <si>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</si>
  <si>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</si>
  <si>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</si>
  <si>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</si>
  <si>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</si>
  <si>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</si>
  <si>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</si>
  <si>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</si>
  <si>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</si>
  <si>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</si>
  <si>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</si>
  <si>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</si>
  <si>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</si>
  <si>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</si>
  <si>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</si>
  <si>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</si>
  <si>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</si>
  <si>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</si>
  <si>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</si>
  <si>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</si>
  <si>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</si>
  <si>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</si>
  <si>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</si>
  <si>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</si>
  <si>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</si>
  <si>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</si>
  <si>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</si>
  <si>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</si>
  <si>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</si>
  <si>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</si>
  <si>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</si>
  <si>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</si>
  <si>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</si>
  <si>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</si>
  <si>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</si>
  <si>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</si>
  <si>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</si>
  <si>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</si>
  <si>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</si>
  <si>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</si>
  <si>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</si>
  <si>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</si>
  <si>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</si>
  <si>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</si>
  <si>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</si>
  <si>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</si>
  <si>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</si>
  <si>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</si>
  <si>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</si>
  <si>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</si>
  <si>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</si>
  <si>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</si>
  <si>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</si>
  <si>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</si>
  <si>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</si>
  <si>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</si>
  <si>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</si>
  <si>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</si>
  <si>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</si>
  <si>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</si>
  <si>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</si>
  <si>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</si>
  <si>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</si>
  <si>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</si>
  <si>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</si>
  <si>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</si>
  <si>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</si>
  <si>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</si>
  <si>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</si>
  <si>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</si>
  <si>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</si>
  <si>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</si>
  <si>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</si>
  <si>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</si>
  <si>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</si>
  <si>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</si>
  <si>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</si>
  <si>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</si>
  <si>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</si>
  <si>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</si>
  <si>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</si>
  <si>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</si>
  <si>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</si>
  <si>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</si>
  <si>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</si>
  <si>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</si>
  <si>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</si>
  <si>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</si>
  <si>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</si>
  <si>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</si>
  <si>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</si>
  <si>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</si>
  <si>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</si>
  <si>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</si>
  <si>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</si>
  <si>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</si>
  <si>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</si>
  <si>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</si>
  <si>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</si>
  <si>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</si>
  <si>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</si>
  <si>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</si>
  <si>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</si>
  <si>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</si>
  <si>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</si>
  <si>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</si>
  <si>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</si>
  <si>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</si>
  <si>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</si>
  <si>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</si>
  <si>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</si>
  <si>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</si>
  <si>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</si>
  <si>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</si>
  <si>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</si>
  <si>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</si>
  <si>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</si>
  <si>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</si>
  <si>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</si>
  <si>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</si>
  <si>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</si>
  <si>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</si>
  <si>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</si>
  <si>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</si>
  <si>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</si>
  <si>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</si>
  <si>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</si>
  <si>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</si>
  <si>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</si>
  <si>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</si>
  <si>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</si>
  <si>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</si>
  <si>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</si>
  <si>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</si>
  <si>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</si>
  <si>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</si>
  <si>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</si>
  <si>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</si>
  <si>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</si>
  <si>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</si>
  <si>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</si>
  <si>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</si>
  <si>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</si>
  <si>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</si>
  <si>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</si>
  <si>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</si>
  <si>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</si>
  <si>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</si>
  <si>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</si>
  <si>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</si>
  <si>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</si>
  <si>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</si>
  <si>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</si>
  <si>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</si>
  <si>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</si>
  <si>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</si>
  <si>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</si>
  <si>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</si>
  <si>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</si>
  <si>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</si>
  <si>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</si>
  <si>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</si>
  <si>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</si>
  <si>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</si>
  <si>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</si>
  <si>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</si>
  <si>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</si>
  <si>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</si>
  <si>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</si>
  <si>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</si>
  <si>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</si>
  <si>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</si>
  <si>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</si>
  <si>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</si>
  <si>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</si>
  <si>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</si>
  <si>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</si>
  <si>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</si>
  <si>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</si>
  <si>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</si>
  <si>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</si>
  <si>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</si>
  <si>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</si>
  <si>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</si>
  <si>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</si>
  <si>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</si>
  <si>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</si>
  <si>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</si>
  <si>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</si>
  <si>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</si>
  <si>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</si>
  <si>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</si>
  <si>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</si>
  <si>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</si>
  <si>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</si>
  <si>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</si>
  <si>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</si>
  <si>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</si>
  <si>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</si>
  <si>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</si>
  <si>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</si>
  <si>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</si>
  <si>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</si>
  <si>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</si>
  <si>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</si>
  <si>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</si>
  <si>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</si>
  <si>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</si>
  <si>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</si>
  <si>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</si>
  <si>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</si>
  <si>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</si>
  <si>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</si>
  <si>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</si>
  <si>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</si>
  <si>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</si>
  <si>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</si>
  <si>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</si>
  <si>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</si>
  <si>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</si>
  <si>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</si>
  <si>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</si>
  <si>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</si>
  <si>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</si>
  <si>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</si>
  <si>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</si>
  <si>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</si>
  <si>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</si>
  <si>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</si>
  <si>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</si>
  <si>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</si>
  <si>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</si>
  <si>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</si>
  <si>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</si>
  <si>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</si>
  <si>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</si>
  <si>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</si>
  <si>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</si>
  <si>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</si>
  <si>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</si>
  <si>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</si>
  <si>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</si>
  <si>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</si>
  <si>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</si>
  <si>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</si>
  <si>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</si>
  <si>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</si>
  <si>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</si>
  <si>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</si>
  <si>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</si>
  <si>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</si>
  <si>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</si>
  <si>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</si>
  <si>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</si>
  <si>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</si>
  <si>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</si>
  <si>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</si>
  <si>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</si>
  <si>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</si>
  <si>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</si>
  <si>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</si>
  <si>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</si>
  <si>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</si>
  <si>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</si>
  <si>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</si>
  <si>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</si>
  <si>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</si>
  <si>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</si>
  <si>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</si>
  <si>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</si>
  <si>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</si>
  <si>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</si>
  <si>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</si>
  <si>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</si>
  <si>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</si>
  <si>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</si>
  <si>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</si>
  <si>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</si>
  <si>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</si>
  <si>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</si>
  <si>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</si>
  <si>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</si>
  <si>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</si>
  <si>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</si>
  <si>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</si>
  <si>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</si>
  <si>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</si>
  <si>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</si>
  <si>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</si>
  <si>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</si>
  <si>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</si>
  <si>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</si>
  <si>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</si>
  <si>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</si>
  <si>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</si>
  <si>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</si>
  <si>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</si>
  <si>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</si>
  <si>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</si>
  <si>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</si>
  <si>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</si>
  <si>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</si>
  <si>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</si>
  <si>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</si>
  <si>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</si>
  <si>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</si>
  <si>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</si>
  <si>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</si>
  <si>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</si>
  <si>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</si>
  <si>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</si>
  <si>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</si>
  <si>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</si>
  <si>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</si>
  <si>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</si>
  <si>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</si>
  <si>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</si>
  <si>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</si>
  <si>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</si>
  <si>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</si>
  <si>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</si>
  <si>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</si>
  <si>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</si>
  <si>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</si>
  <si>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</si>
  <si>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</si>
  <si>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</si>
  <si>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</si>
  <si>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</si>
  <si>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</si>
  <si>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</si>
  <si>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</si>
  <si>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</si>
  <si>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</si>
  <si>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</si>
  <si>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</si>
  <si>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</si>
  <si>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</si>
  <si>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</si>
  <si>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</si>
  <si>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</si>
  <si>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</si>
  <si>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</si>
  <si>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</si>
  <si>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</si>
  <si>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</si>
  <si>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</si>
  <si>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</si>
  <si>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</si>
  <si>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</si>
  <si>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</si>
  <si>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</si>
  <si>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</si>
  <si>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</si>
  <si>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</si>
  <si>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</si>
  <si>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</si>
  <si>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</si>
  <si>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</si>
  <si>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</si>
  <si>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</si>
  <si>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</si>
  <si>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</si>
  <si>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</si>
  <si>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</si>
  <si>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</si>
  <si>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</si>
  <si>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</si>
  <si>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</si>
  <si>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</si>
  <si>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</si>
  <si>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</si>
  <si>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</si>
  <si>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</si>
  <si>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</si>
  <si>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</si>
  <si>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</si>
  <si>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</si>
  <si>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</si>
  <si>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</si>
  <si>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</si>
  <si>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</si>
  <si>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</si>
  <si>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</si>
  <si>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</si>
  <si>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</si>
  <si>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</si>
  <si>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</si>
  <si>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</si>
  <si>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</si>
  <si>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</si>
  <si>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</si>
  <si>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</si>
  <si>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</si>
  <si>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</si>
  <si>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</si>
  <si>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</si>
  <si>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</si>
  <si>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</si>
  <si>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</si>
  <si>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</si>
  <si>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</si>
  <si>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</si>
  <si>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</si>
  <si>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</si>
  <si>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</si>
  <si>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</si>
  <si>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</si>
  <si>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</si>
  <si>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</si>
  <si>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</si>
  <si>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</si>
  <si>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</si>
  <si>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</si>
  <si>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</si>
  <si>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</si>
  <si>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</si>
  <si>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</si>
  <si>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</si>
  <si>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</si>
  <si>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</si>
  <si>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</si>
  <si>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</si>
  <si>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</si>
  <si>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</si>
  <si>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</si>
  <si>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</si>
  <si>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</si>
  <si>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</si>
  <si>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</si>
  <si>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</si>
  <si>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</si>
  <si>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</si>
  <si>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</si>
  <si>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</si>
  <si>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</si>
  <si>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</si>
  <si>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</si>
  <si>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</si>
  <si>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</si>
  <si>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</si>
  <si>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</si>
  <si>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</si>
  <si>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</si>
  <si>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</si>
  <si>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</si>
  <si>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</si>
  <si>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</si>
  <si>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</si>
  <si>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</si>
  <si>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</si>
  <si>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</si>
  <si>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</si>
  <si>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</si>
  <si>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</si>
  <si>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</si>
  <si>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</si>
  <si>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</si>
  <si>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</si>
  <si>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</si>
  <si>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</si>
  <si>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</si>
  <si>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</si>
  <si>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</si>
  <si>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</si>
  <si>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</si>
  <si>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</si>
  <si>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</si>
  <si>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</si>
  <si>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</si>
  <si>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</si>
  <si>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</si>
  <si>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</si>
  <si>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</si>
  <si>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</si>
  <si>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</si>
  <si>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</si>
  <si>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</si>
  <si>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</si>
  <si>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</si>
  <si>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</si>
  <si>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</si>
  <si>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</si>
  <si>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</si>
  <si>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</si>
  <si>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</si>
  <si>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</si>
  <si>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</si>
  <si>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</si>
  <si>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</si>
  <si>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</si>
  <si>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</si>
  <si>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</si>
  <si>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</si>
  <si>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</si>
  <si>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</si>
  <si>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</si>
  <si>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</si>
  <si>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</si>
  <si>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</si>
  <si>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</si>
  <si>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</si>
  <si>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</si>
  <si>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</si>
  <si>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</si>
  <si>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</si>
  <si>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</si>
  <si>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</si>
  <si>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</si>
  <si>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</si>
  <si>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</si>
  <si>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</si>
  <si>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</si>
  <si>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</si>
  <si>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</si>
  <si>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</si>
  <si>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</si>
  <si>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</si>
  <si>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</si>
  <si>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</si>
  <si>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</si>
  <si>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</si>
  <si>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</si>
  <si>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</si>
  <si>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</si>
  <si>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</si>
  <si>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</si>
  <si>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</si>
  <si>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</si>
  <si>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</si>
  <si>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</si>
  <si>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</si>
  <si>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</si>
  <si>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</si>
  <si>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</si>
  <si>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</si>
  <si>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</si>
  <si>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</si>
  <si>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</si>
  <si>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</si>
  <si>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</si>
  <si>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</si>
  <si>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</si>
  <si>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</si>
  <si>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</si>
  <si>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</si>
  <si>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</si>
  <si>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</si>
  <si>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</si>
  <si>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</si>
  <si>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</si>
  <si>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</si>
  <si>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</si>
  <si>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</si>
  <si>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</si>
  <si>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</si>
  <si>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</si>
  <si>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</si>
  <si>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</si>
  <si>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</si>
  <si>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</si>
  <si>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</si>
  <si>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</si>
  <si>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</si>
  <si>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</si>
  <si>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</si>
  <si>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</si>
  <si>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</si>
  <si>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</si>
  <si>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</si>
  <si>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</si>
  <si>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</si>
  <si>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</si>
  <si>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</si>
  <si>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</si>
  <si>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</si>
  <si>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</si>
  <si>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</si>
  <si>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</si>
  <si>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</si>
  <si>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</si>
  <si>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</si>
  <si>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</si>
  <si>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</si>
  <si>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</si>
  <si>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</si>
  <si>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</si>
  <si>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</si>
  <si>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</si>
  <si>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</si>
  <si>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</si>
  <si>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</si>
  <si>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</si>
  <si>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</si>
  <si>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</si>
  <si>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</si>
  <si>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</si>
  <si>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</si>
  <si>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</si>
  <si>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</si>
  <si>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</si>
  <si>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</si>
  <si>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</si>
  <si>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</si>
  <si>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</si>
  <si>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</si>
  <si>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</si>
  <si>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</si>
  <si>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</si>
  <si>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</si>
  <si>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</si>
  <si>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</si>
  <si>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</si>
  <si>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</si>
  <si>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</si>
  <si>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</si>
  <si>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</si>
  <si>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</si>
  <si>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</si>
  <si>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</si>
  <si>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</si>
  <si>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</si>
  <si>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</si>
  <si>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</si>
  <si>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</si>
  <si>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</si>
  <si>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</si>
  <si>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</si>
  <si>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</si>
  <si>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</si>
  <si>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</si>
  <si>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</si>
  <si>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</si>
  <si>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</si>
  <si>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</si>
  <si>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</si>
  <si>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</si>
  <si>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</si>
  <si>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</si>
  <si>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</si>
  <si>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</si>
  <si>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</si>
  <si>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</si>
  <si>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</si>
  <si>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</si>
  <si>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</si>
  <si>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</si>
  <si>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</si>
  <si>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</si>
  <si>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</si>
  <si>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</si>
  <si>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</si>
  <si>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</si>
  <si>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</si>
  <si>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</si>
  <si>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</si>
  <si>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</si>
  <si>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</si>
  <si>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</si>
  <si>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</si>
  <si>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</si>
  <si>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</si>
  <si>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</si>
  <si>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</si>
  <si>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</si>
  <si>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</si>
  <si>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</si>
  <si>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</si>
  <si>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</si>
  <si>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</si>
  <si>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</si>
  <si>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</si>
  <si>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</si>
  <si>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</si>
  <si>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</si>
  <si>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</si>
  <si>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</si>
  <si>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</si>
  <si>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</si>
  <si>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</si>
  <si>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</si>
  <si>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</si>
  <si>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</si>
  <si>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</si>
  <si>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</si>
  <si>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</si>
  <si>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</si>
  <si>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</si>
  <si>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</si>
  <si>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</si>
  <si>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</si>
  <si>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</si>
  <si>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</si>
  <si>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</si>
  <si>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</si>
  <si>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</si>
  <si>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</si>
  <si>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</si>
  <si>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</si>
  <si>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</si>
  <si>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</si>
  <si>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</si>
  <si>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</si>
  <si>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</si>
  <si>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</si>
  <si>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</si>
  <si>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</si>
  <si>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</si>
  <si>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</si>
  <si>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</si>
  <si>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</si>
  <si>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</si>
  <si>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</si>
  <si>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</si>
  <si>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</si>
  <si>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</si>
  <si>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</si>
  <si>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</si>
  <si>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</si>
  <si>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</si>
  <si>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</si>
  <si>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</si>
  <si>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</si>
  <si>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</si>
  <si>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</si>
  <si>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</si>
  <si>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</si>
  <si>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</si>
  <si>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</si>
  <si>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</si>
  <si>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</si>
  <si>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</si>
  <si>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</si>
  <si>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</si>
  <si>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</si>
  <si>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</si>
  <si>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</si>
  <si>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</si>
  <si>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</si>
  <si>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</si>
  <si>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</si>
  <si>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</si>
  <si>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</si>
  <si>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</si>
  <si>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</si>
  <si>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</si>
  <si>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</si>
  <si>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</si>
  <si>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</si>
  <si>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</si>
  <si>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</si>
  <si>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</si>
  <si>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</si>
  <si>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</si>
  <si>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</si>
  <si>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</si>
  <si>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</si>
  <si>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</si>
  <si>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</si>
  <si>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</si>
  <si>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</si>
  <si>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</si>
  <si>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</si>
  <si>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</si>
  <si>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</si>
  <si>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</si>
  <si>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</si>
  <si>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</si>
  <si>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</si>
  <si>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</si>
  <si>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</si>
  <si>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</si>
  <si>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</si>
  <si>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</si>
  <si>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</si>
  <si>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</si>
  <si>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</si>
  <si>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</si>
  <si>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</si>
  <si>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</si>
  <si>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</si>
  <si>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</si>
  <si>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</si>
  <si>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</si>
  <si>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</si>
  <si>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</si>
  <si>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</si>
  <si>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</si>
  <si>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</si>
  <si>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</si>
  <si>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</si>
  <si>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</si>
  <si>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</si>
  <si>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</si>
  <si>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</si>
  <si>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</si>
  <si>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</si>
  <si>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</si>
  <si>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</si>
  <si>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</si>
  <si>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</si>
  <si>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</si>
  <si>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</si>
  <si>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</si>
  <si>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</si>
  <si>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</si>
  <si>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</si>
  <si>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</si>
  <si>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</si>
  <si>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</si>
  <si>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</si>
  <si>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</si>
  <si>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</si>
  <si>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</si>
  <si>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</si>
  <si>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</si>
  <si>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</si>
  <si>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</si>
  <si>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</si>
  <si>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</si>
  <si>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</si>
  <si>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</si>
  <si>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</si>
  <si>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</si>
  <si>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</si>
  <si>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</si>
  <si>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</si>
  <si>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</si>
  <si>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</si>
  <si>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</si>
  <si>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</si>
  <si>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</si>
  <si>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</si>
  <si>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</si>
  <si>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</si>
  <si>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</si>
  <si>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</si>
  <si>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</si>
  <si>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</si>
  <si>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</si>
  <si>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</si>
  <si>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</si>
  <si>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</si>
  <si>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</si>
  <si>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</si>
  <si>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</si>
  <si>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</si>
  <si>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</si>
  <si>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</si>
  <si>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</si>
  <si>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</si>
  <si>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</si>
  <si>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</si>
  <si>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</si>
  <si>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</si>
  <si>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</si>
  <si>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</si>
  <si>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</si>
  <si>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</si>
  <si>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</si>
  <si>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</si>
  <si>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</si>
  <si>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</si>
  <si>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</si>
  <si>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</si>
  <si>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</si>
  <si>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</si>
  <si>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</si>
  <si>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</si>
  <si>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</si>
  <si>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</si>
  <si>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</si>
  <si>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</si>
  <si>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</si>
  <si>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</si>
  <si>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</si>
  <si>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</si>
  <si>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</si>
  <si>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</si>
  <si>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</si>
  <si>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</si>
  <si>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</si>
  <si>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</si>
  <si>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</si>
  <si>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</si>
  <si>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</si>
  <si>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</si>
  <si>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</si>
  <si>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</si>
  <si>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</si>
  <si>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</si>
  <si>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</si>
  <si>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</si>
  <si>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</si>
  <si>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</si>
  <si>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</si>
  <si>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</si>
  <si>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</si>
  <si>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</si>
  <si>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</si>
  <si>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</si>
  <si>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</si>
  <si>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</si>
  <si>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</si>
  <si>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</si>
  <si>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</si>
  <si>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</si>
  <si>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</si>
  <si>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</si>
  <si>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</si>
  <si>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</si>
  <si>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</si>
  <si>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</si>
  <si>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</si>
  <si>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</si>
  <si>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</si>
  <si>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</si>
  <si>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</si>
  <si>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</si>
  <si>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</si>
  <si>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</si>
  <si>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</si>
  <si>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</si>
  <si>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</si>
  <si>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</si>
  <si>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</si>
  <si>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</si>
  <si>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</si>
  <si>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</si>
  <si>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</si>
  <si>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</si>
  <si>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</si>
  <si>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</si>
  <si>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</si>
  <si>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</si>
  <si>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</si>
  <si>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</si>
  <si>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</si>
  <si>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</si>
  <si>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</si>
  <si>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</si>
  <si>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</si>
  <si>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</si>
  <si>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</si>
  <si>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</si>
  <si>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</si>
  <si>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</si>
  <si>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</si>
  <si>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</si>
  <si>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</si>
  <si>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</si>
  <si>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</si>
  <si>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</si>
  <si>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</si>
  <si>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</si>
  <si>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</si>
  <si>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</si>
  <si>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</si>
  <si>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</si>
  <si>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</si>
  <si>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</si>
  <si>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</si>
  <si>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</si>
  <si>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</si>
  <si>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</si>
  <si>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</si>
  <si>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</si>
  <si>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</si>
  <si>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</si>
  <si>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</si>
  <si>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</si>
  <si>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</si>
  <si>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</si>
  <si>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</si>
  <si>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</si>
  <si>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</si>
  <si>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</si>
  <si>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</si>
  <si>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</si>
  <si>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</si>
  <si>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</si>
  <si>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</si>
  <si>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</si>
  <si>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</si>
  <si>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</si>
  <si>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</si>
  <si>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</si>
  <si>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</si>
  <si>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</si>
  <si>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</si>
  <si>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</si>
  <si>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</si>
  <si>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</si>
  <si>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</si>
  <si>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</si>
  <si>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</si>
  <si>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</si>
  <si>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</si>
  <si>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</si>
  <si>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</si>
  <si>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</si>
  <si>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</si>
  <si>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</si>
  <si>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</si>
  <si>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</si>
  <si>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</si>
  <si>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</si>
  <si>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</si>
  <si>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</si>
  <si>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</si>
  <si>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</si>
  <si>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</si>
  <si>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</si>
  <si>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</si>
  <si>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</si>
  <si>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</si>
  <si>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</si>
  <si>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</si>
  <si>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</si>
  <si>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</si>
  <si>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</si>
  <si>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</si>
  <si>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</si>
  <si>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</si>
  <si>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</si>
  <si>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</si>
  <si>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</si>
  <si>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</si>
  <si>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</si>
  <si>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</si>
  <si>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</si>
  <si>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</si>
  <si>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</si>
  <si>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</si>
  <si>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</si>
  <si>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</si>
  <si>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</si>
  <si>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</si>
  <si>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</si>
  <si>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</si>
  <si>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</si>
  <si>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</si>
  <si>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</si>
  <si>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</si>
  <si>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</si>
  <si>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</si>
  <si>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</si>
  <si>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</si>
  <si>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</si>
  <si>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</si>
  <si>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</si>
  <si>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</si>
  <si>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</si>
  <si>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</si>
  <si>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</si>
  <si>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</si>
  <si>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</si>
  <si>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</si>
  <si>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</si>
  <si>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</si>
  <si>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</si>
  <si>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</si>
  <si>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</si>
  <si>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</si>
  <si>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</si>
  <si>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</si>
  <si>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</si>
  <si>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</si>
  <si>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</si>
  <si>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</si>
  <si>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</si>
  <si>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</si>
  <si>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</si>
  <si>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</si>
  <si>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</si>
  <si>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</si>
  <si>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</si>
  <si>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</si>
  <si>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</si>
  <si>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</si>
  <si>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</si>
  <si>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</si>
  <si>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</si>
  <si>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</si>
  <si>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</si>
  <si>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</si>
  <si>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</si>
  <si>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</si>
  <si>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</si>
  <si>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</si>
  <si>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</si>
  <si>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</si>
  <si>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</si>
  <si>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</si>
  <si>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</si>
  <si>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</si>
  <si>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</si>
  <si>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</si>
  <si>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</si>
  <si>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</si>
  <si>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</si>
  <si>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</si>
  <si>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</si>
  <si>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</si>
  <si>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</si>
  <si>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</si>
  <si>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</si>
  <si>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</si>
  <si>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</si>
  <si>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</si>
  <si>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</si>
  <si>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</si>
  <si>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</si>
  <si>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</si>
  <si>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</si>
  <si>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</si>
  <si>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</si>
  <si>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</si>
  <si>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</si>
  <si>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</si>
  <si>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</si>
  <si>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</si>
  <si>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</si>
  <si>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</si>
  <si>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</si>
  <si>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</si>
  <si>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</si>
  <si>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</si>
  <si>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</si>
  <si>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</si>
  <si>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</si>
  <si>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</si>
  <si>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</si>
  <si>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</si>
  <si>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</si>
  <si>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</si>
  <si>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</si>
  <si>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</si>
  <si>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</si>
  <si>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</si>
  <si>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</si>
  <si>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</si>
  <si>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</si>
  <si>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</si>
  <si>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</si>
  <si>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</si>
  <si>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</si>
  <si>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</si>
  <si>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</si>
  <si>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</si>
  <si>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</si>
  <si>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</si>
  <si>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</si>
  <si>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</si>
  <si>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</si>
  <si>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</si>
  <si>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</si>
  <si>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</si>
  <si>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</si>
  <si>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</si>
  <si>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</si>
  <si>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</si>
  <si>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</si>
  <si>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</si>
  <si>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</si>
  <si>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</si>
  <si>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</si>
  <si>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</si>
  <si>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</si>
  <si>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</si>
  <si>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</si>
  <si>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</si>
  <si>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</si>
  <si>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</si>
  <si>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</si>
  <si>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</si>
  <si>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</si>
  <si>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</si>
  <si>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</si>
  <si>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</si>
  <si>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</si>
  <si>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</si>
  <si>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</si>
  <si>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</si>
  <si>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</si>
  <si>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</si>
  <si>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</si>
  <si>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</si>
  <si>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</si>
  <si>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</si>
  <si>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</si>
  <si>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</si>
  <si>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</si>
  <si>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</si>
  <si>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</si>
  <si>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</si>
  <si>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</si>
  <si>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</si>
  <si>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</si>
  <si>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</si>
  <si>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</si>
  <si>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</si>
  <si>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</si>
  <si>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</si>
  <si>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</si>
  <si>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</si>
  <si>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</si>
  <si>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</si>
  <si>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</si>
  <si>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</si>
  <si>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</si>
  <si>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</si>
  <si>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</si>
  <si>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</si>
  <si>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</si>
  <si>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</si>
  <si>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</si>
  <si>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</si>
  <si>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</si>
  <si>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</si>
  <si>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</si>
  <si>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</si>
  <si>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</si>
  <si>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</si>
  <si>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</si>
  <si>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</si>
  <si>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</si>
  <si>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</si>
  <si>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</si>
  <si>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</si>
  <si>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</si>
  <si>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</si>
  <si>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</si>
  <si>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</si>
  <si>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</si>
  <si>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</si>
  <si>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</si>
  <si>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</si>
  <si>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</si>
  <si>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</si>
  <si>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</si>
  <si>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</si>
  <si>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</si>
  <si>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</si>
  <si>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</si>
  <si>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</si>
  <si>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</si>
  <si>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</si>
  <si>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</si>
  <si>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</si>
  <si>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</si>
  <si>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</si>
  <si>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</si>
  <si>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</si>
  <si>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</si>
  <si>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</si>
  <si>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</si>
  <si>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</si>
  <si>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</si>
  <si>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</si>
  <si>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</si>
  <si>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</si>
  <si>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</si>
  <si>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</si>
  <si>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</si>
  <si>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</si>
  <si>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</si>
  <si>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</si>
  <si>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</si>
  <si>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</si>
  <si>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</si>
  <si>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</si>
  <si>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</si>
  <si>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</si>
  <si>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</si>
  <si>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</si>
  <si>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</si>
  <si>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</si>
  <si>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</si>
  <si>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</si>
  <si>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</si>
  <si>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</si>
  <si>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</si>
  <si>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</si>
  <si>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</si>
  <si>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</si>
  <si>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</si>
  <si>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</si>
  <si>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</si>
  <si>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</si>
  <si>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</si>
  <si>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</si>
  <si>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</si>
  <si>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</si>
  <si>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</si>
  <si>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</si>
  <si>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</si>
  <si>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</si>
  <si>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</si>
  <si>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</si>
  <si>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</si>
  <si>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</si>
  <si>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</si>
  <si>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</si>
  <si>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</si>
  <si>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</si>
  <si>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</si>
  <si>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</si>
  <si>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</si>
  <si>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</si>
  <si>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</si>
  <si>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</si>
  <si>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</si>
  <si>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</si>
  <si>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</si>
  <si>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</si>
  <si>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</si>
  <si>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</si>
  <si>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</si>
  <si>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</si>
  <si>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</si>
  <si>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</si>
  <si>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</si>
  <si>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</si>
  <si>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</si>
  <si>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</si>
  <si>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</si>
  <si>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</si>
  <si>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</si>
  <si>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</si>
  <si>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</si>
  <si>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</si>
  <si>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</si>
  <si>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</si>
  <si>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</si>
  <si>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</si>
  <si>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</si>
  <si>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</si>
  <si>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</si>
  <si>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</si>
  <si>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</si>
  <si>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</si>
  <si>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</si>
  <si>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</si>
  <si>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</si>
  <si>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</si>
  <si>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</si>
  <si>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</si>
  <si>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</si>
  <si>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</si>
  <si>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</si>
  <si>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</si>
  <si>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</si>
  <si>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</si>
  <si>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</si>
  <si>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</si>
  <si>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</si>
  <si>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</si>
  <si>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</si>
  <si>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</si>
  <si>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</si>
  <si>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</si>
  <si>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</si>
  <si>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</si>
  <si>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</si>
  <si>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</si>
  <si>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</si>
  <si>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</si>
  <si>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</si>
  <si>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</si>
  <si>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</si>
  <si>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</si>
  <si>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</si>
  <si>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</si>
  <si>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</si>
  <si>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</si>
  <si>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</si>
  <si>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</si>
  <si>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</si>
  <si>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</si>
  <si>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</si>
  <si>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</si>
  <si>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</si>
  <si>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</si>
  <si>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</si>
  <si>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</si>
  <si>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</si>
  <si>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</si>
  <si>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</si>
  <si>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</si>
  <si>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</si>
  <si>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</si>
  <si>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</si>
  <si>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</si>
  <si>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</si>
  <si>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</si>
  <si>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</si>
  <si>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</si>
  <si>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</si>
  <si>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</si>
  <si>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</si>
  <si>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</si>
  <si>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</si>
  <si>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</si>
  <si>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</si>
  <si>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</si>
  <si>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</si>
  <si>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</si>
  <si>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</si>
  <si>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</si>
  <si>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</si>
  <si>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</si>
  <si>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</si>
  <si>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</si>
  <si>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</si>
  <si>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</si>
  <si>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</si>
  <si>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</si>
  <si>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</si>
  <si>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</si>
  <si>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</si>
  <si>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</si>
  <si>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</si>
  <si>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</si>
  <si>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</si>
  <si>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</si>
  <si>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</si>
  <si>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</si>
  <si>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</si>
  <si>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</si>
  <si>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</si>
  <si>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</si>
  <si>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</si>
  <si>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</si>
  <si>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</si>
  <si>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</si>
  <si>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</si>
  <si>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</si>
  <si>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</si>
  <si>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</si>
  <si>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</si>
  <si>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</si>
  <si>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</si>
  <si>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</si>
  <si>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</si>
  <si>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</si>
  <si>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</si>
  <si>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</si>
  <si>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</si>
  <si>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</si>
  <si>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</si>
  <si>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</si>
  <si>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</si>
  <si>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</si>
  <si>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</si>
  <si>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</si>
  <si>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</si>
  <si>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</si>
  <si>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</si>
  <si>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</si>
  <si>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</si>
  <si>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</si>
  <si>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</si>
  <si>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</si>
  <si>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</si>
  <si>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</si>
  <si>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</si>
  <si>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</si>
  <si>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</si>
  <si>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</si>
  <si>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</si>
  <si>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</si>
  <si>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</si>
  <si>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</si>
  <si>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</si>
  <si>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</si>
  <si>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</si>
  <si>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</si>
  <si>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</si>
  <si>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</si>
  <si>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</si>
  <si>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</si>
  <si>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</si>
  <si>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</si>
  <si>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</si>
  <si>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</si>
  <si>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</si>
  <si>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</si>
  <si>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</si>
  <si>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</si>
  <si>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</si>
  <si>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</si>
  <si>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</si>
  <si>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</si>
  <si>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</si>
  <si>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</si>
  <si>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</si>
  <si>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</si>
  <si>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</si>
  <si>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</si>
  <si>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</si>
  <si>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</si>
  <si>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</si>
  <si>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</si>
  <si>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</si>
  <si>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</si>
  <si>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</si>
  <si>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</si>
  <si>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</si>
  <si>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</si>
  <si>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</si>
  <si>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</si>
  <si>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</si>
  <si>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</si>
  <si>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</si>
  <si>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</si>
  <si>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</si>
  <si>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</si>
  <si>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</si>
  <si>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</si>
  <si>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</si>
  <si>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</si>
  <si>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</si>
  <si>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</si>
  <si>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</si>
  <si>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</si>
  <si>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</si>
  <si>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</si>
  <si>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</si>
  <si>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</si>
  <si>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</si>
  <si>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</si>
  <si>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</si>
  <si>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</si>
  <si>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</si>
  <si>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</si>
  <si>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</si>
  <si>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</si>
  <si>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</si>
  <si>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</si>
  <si>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</si>
  <si>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</si>
  <si>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</si>
  <si>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</si>
  <si>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</si>
  <si>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</si>
  <si>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</si>
  <si>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</si>
  <si>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</si>
  <si>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</si>
  <si>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</si>
  <si>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</si>
  <si>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</si>
  <si>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</si>
  <si>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</si>
  <si>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</si>
  <si>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</si>
  <si>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</si>
  <si>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</si>
  <si>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</si>
  <si>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</si>
  <si>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</si>
  <si>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</si>
  <si>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</si>
  <si>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</si>
  <si>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</si>
  <si>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</si>
  <si>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</si>
  <si>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</si>
  <si>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</si>
  <si>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</si>
  <si>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</si>
  <si>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</si>
  <si>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</si>
  <si>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</si>
  <si>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</si>
  <si>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</si>
  <si>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</si>
  <si>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</si>
  <si>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</si>
  <si>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</si>
  <si>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</si>
  <si>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</si>
  <si>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</si>
  <si>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</si>
  <si>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</si>
  <si>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</si>
  <si>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</si>
  <si>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</si>
  <si>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</si>
  <si>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</si>
  <si>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</si>
  <si>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</si>
  <si>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</si>
  <si>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</si>
  <si>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</si>
  <si>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</si>
  <si>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</si>
  <si>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</si>
  <si>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</si>
  <si>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</si>
  <si>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</si>
  <si>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</si>
  <si>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</si>
  <si>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</si>
  <si>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</si>
  <si>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</si>
  <si>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</si>
  <si>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</si>
  <si>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</si>
  <si>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</si>
  <si>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</si>
  <si>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</si>
  <si>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</si>
  <si>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</si>
  <si>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</si>
  <si>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</si>
  <si>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</si>
  <si>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</si>
  <si>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</si>
  <si>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</si>
  <si>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</si>
  <si>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</si>
  <si>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</si>
  <si>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</si>
  <si>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</si>
  <si>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</si>
  <si>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</si>
  <si>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</si>
  <si>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</si>
  <si>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</si>
  <si>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</si>
  <si>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</si>
  <si>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</si>
  <si>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</si>
  <si>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</si>
  <si>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</si>
  <si>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</si>
  <si>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</si>
  <si>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</si>
  <si>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</si>
  <si>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</si>
  <si>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</si>
  <si>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</si>
  <si>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</si>
  <si>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</si>
  <si>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</si>
  <si>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</si>
  <si>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</si>
  <si>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</si>
  <si>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</si>
  <si>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</si>
  <si>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</si>
  <si>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</si>
  <si>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</si>
  <si>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</si>
  <si>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</si>
  <si>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</si>
  <si>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</si>
  <si>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</si>
  <si>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</si>
  <si>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</si>
  <si>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</si>
  <si>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</si>
  <si>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</si>
  <si>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</si>
  <si>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</si>
  <si>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</si>
  <si>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</si>
  <si>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</si>
  <si>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</si>
  <si>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</si>
  <si>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</si>
  <si>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</si>
  <si>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</si>
  <si>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</si>
  <si>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</si>
  <si>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</si>
  <si>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</si>
  <si>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</si>
  <si>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</si>
  <si>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</si>
  <si>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</si>
  <si>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</si>
  <si>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</si>
  <si>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</si>
  <si>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</si>
  <si>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</si>
  <si>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</si>
  <si>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</si>
  <si>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</si>
  <si>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</si>
  <si>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</si>
  <si>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</si>
  <si>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</si>
  <si>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</si>
  <si>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</si>
  <si>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</si>
  <si>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</si>
  <si>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</si>
  <si>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</si>
  <si>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</si>
  <si>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</si>
  <si>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</si>
  <si>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</si>
  <si>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</si>
  <si>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</si>
  <si>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</si>
  <si>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</si>
  <si>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</si>
  <si>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</si>
  <si>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</si>
  <si>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</si>
  <si>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</si>
  <si>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</si>
  <si>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</si>
  <si>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</si>
  <si>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</si>
  <si>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</si>
  <si>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</si>
  <si>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</si>
  <si>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</si>
  <si>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</si>
  <si>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</si>
  <si>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</si>
  <si>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</si>
  <si>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</si>
  <si>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</si>
  <si>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</si>
  <si>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</si>
  <si>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</si>
  <si>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</si>
  <si>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</si>
  <si>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</si>
  <si>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</si>
  <si>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</si>
  <si>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</si>
  <si>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</si>
  <si>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</si>
  <si>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</si>
  <si>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</si>
  <si>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</si>
  <si>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</si>
  <si>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</si>
  <si>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</si>
  <si>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</si>
  <si>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</si>
  <si>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</si>
  <si>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</si>
  <si>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</si>
  <si>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</si>
  <si>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</si>
  <si>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</si>
  <si>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</si>
  <si>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</si>
  <si>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</si>
  <si>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</si>
  <si>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</si>
  <si>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</si>
  <si>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</si>
  <si>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</si>
  <si>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</si>
  <si>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</si>
  <si>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</si>
  <si>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</si>
  <si>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</si>
  <si>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</si>
  <si>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</si>
  <si>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</si>
  <si>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</si>
  <si>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</si>
  <si>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</si>
  <si>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</si>
  <si>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</si>
  <si>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</si>
  <si>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</si>
  <si>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</si>
  <si>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</si>
  <si>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</si>
  <si>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</si>
  <si>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</si>
  <si>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</si>
  <si>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</si>
  <si>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</si>
  <si>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</si>
  <si>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</si>
  <si>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</si>
  <si>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</si>
  <si>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</si>
  <si>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</si>
  <si>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</si>
  <si>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</si>
  <si>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</si>
  <si>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</si>
  <si>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</si>
  <si>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</si>
  <si>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</si>
  <si>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</si>
  <si>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</si>
  <si>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</si>
  <si>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</si>
  <si>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</si>
  <si>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</si>
  <si>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</si>
  <si>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</si>
  <si>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</si>
  <si>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</si>
  <si>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</si>
  <si>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</si>
  <si>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</si>
  <si>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</si>
  <si>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</si>
  <si>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</si>
  <si>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</si>
  <si>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</si>
  <si>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</si>
  <si>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</si>
  <si>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</si>
  <si>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</si>
  <si>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</si>
  <si>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</si>
  <si>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</si>
  <si>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</si>
  <si>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</si>
  <si>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</si>
  <si>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</si>
  <si>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</si>
  <si>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</si>
  <si>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</si>
  <si>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</si>
  <si>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</si>
  <si>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</si>
  <si>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</si>
  <si>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</si>
  <si>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</si>
  <si>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</si>
  <si>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</si>
  <si>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</si>
  <si>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</si>
  <si>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</si>
  <si>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</si>
  <si>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</si>
  <si>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</si>
  <si>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</si>
  <si>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</si>
  <si>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</si>
  <si>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</si>
  <si>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</si>
  <si>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</si>
  <si>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</si>
  <si>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</si>
  <si>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</si>
  <si>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</si>
  <si>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</si>
  <si>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</si>
  <si>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</si>
  <si>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</si>
  <si>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</si>
  <si>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</si>
  <si>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</si>
  <si>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</si>
  <si>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</si>
  <si>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</si>
  <si>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</si>
  <si>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</si>
  <si>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</si>
  <si>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</si>
  <si>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</si>
  <si>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</si>
  <si>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</si>
  <si>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</si>
  <si>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</si>
  <si>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</si>
  <si>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</si>
  <si>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</si>
  <si>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</si>
  <si>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</si>
  <si>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</si>
  <si>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</si>
  <si>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</si>
  <si>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</si>
  <si>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</si>
  <si>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</si>
  <si>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</si>
  <si>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</si>
  <si>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</si>
  <si>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</si>
  <si>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</si>
  <si>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</si>
  <si>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</si>
  <si>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</si>
  <si>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</si>
  <si>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</si>
  <si>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</si>
  <si>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</si>
  <si>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</si>
  <si>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</si>
  <si>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</si>
  <si>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</si>
  <si>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</si>
  <si>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</si>
  <si>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</si>
  <si>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</si>
  <si>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</si>
  <si>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</si>
  <si>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</si>
  <si>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</si>
  <si>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</si>
  <si>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</si>
  <si>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</si>
  <si>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</si>
  <si>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</si>
  <si>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</si>
  <si>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</si>
  <si>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</si>
  <si>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</si>
  <si>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</si>
  <si>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</si>
  <si>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</si>
  <si>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</si>
  <si>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</si>
  <si>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</si>
  <si>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</si>
  <si>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</si>
  <si>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</si>
  <si>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</si>
  <si>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</si>
  <si>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</si>
  <si>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</si>
  <si>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</si>
  <si>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</si>
  <si>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</si>
  <si>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</si>
  <si>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</si>
  <si>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</si>
  <si>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</si>
  <si>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</si>
  <si>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</si>
  <si>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</si>
  <si>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</si>
  <si>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</si>
  <si>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</si>
  <si>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</si>
  <si>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</si>
  <si>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</si>
  <si>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</si>
  <si>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</si>
  <si>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</si>
  <si>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</si>
  <si>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</si>
  <si>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</si>
  <si>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</si>
  <si>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</si>
  <si>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</si>
  <si>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</si>
  <si>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</si>
  <si>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</si>
  <si>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</si>
  <si>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</si>
  <si>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</si>
  <si>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</si>
  <si>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</si>
  <si>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</si>
  <si>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</si>
  <si>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</si>
  <si>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</si>
  <si>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</si>
  <si>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</si>
  <si>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</si>
  <si>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</si>
  <si>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</si>
  <si>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</si>
  <si>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</si>
  <si>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</si>
  <si>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</si>
  <si>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</si>
  <si>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</si>
  <si>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</si>
  <si>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</si>
  <si>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</si>
  <si>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</si>
  <si>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</si>
  <si>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</si>
  <si>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</si>
  <si>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</si>
  <si>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</si>
  <si>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</si>
  <si>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</si>
  <si>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</si>
  <si>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</si>
  <si>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</si>
  <si>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</si>
  <si>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</si>
  <si>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</si>
  <si>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</si>
  <si>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</si>
  <si>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</si>
  <si>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</si>
  <si>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</si>
  <si>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</si>
  <si>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</si>
  <si>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</si>
  <si>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</si>
  <si>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</si>
  <si>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</si>
  <si>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</si>
  <si>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</si>
  <si>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</si>
  <si>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</si>
  <si>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</si>
  <si>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</si>
  <si>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</si>
  <si>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</si>
  <si>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</si>
  <si>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</si>
  <si>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</si>
  <si>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</si>
  <si>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</si>
  <si>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</si>
  <si>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</si>
  <si>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</si>
  <si>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</si>
  <si>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</si>
  <si>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</si>
  <si>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</si>
  <si>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</si>
  <si>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</si>
  <si>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</si>
  <si>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</si>
  <si>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</si>
  <si>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</si>
  <si>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</si>
  <si>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</si>
  <si>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</si>
  <si>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</si>
  <si>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</si>
  <si>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</si>
  <si>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</si>
  <si>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</si>
  <si>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</si>
  <si>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</si>
  <si>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</si>
  <si>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</si>
  <si>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</si>
  <si>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</si>
  <si>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</si>
  <si>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</si>
  <si>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</si>
  <si>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</si>
  <si>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</si>
  <si>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</si>
  <si>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</si>
  <si>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</si>
  <si>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</si>
  <si>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</si>
  <si>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</si>
  <si>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</si>
  <si>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</si>
  <si>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</si>
  <si>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</si>
  <si>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</si>
  <si>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</si>
  <si>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</si>
  <si>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</si>
  <si>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</si>
  <si>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</si>
  <si>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</si>
  <si>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</si>
  <si>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</si>
  <si>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</si>
  <si>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</si>
  <si>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</si>
  <si>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</si>
  <si>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</si>
  <si>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</si>
  <si>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</si>
  <si>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</si>
  <si>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</si>
  <si>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</si>
  <si>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</si>
  <si>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</si>
  <si>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</si>
  <si>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</si>
  <si>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</si>
  <si>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</si>
  <si>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</si>
  <si>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</si>
  <si>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</si>
  <si>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</si>
  <si>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</si>
  <si>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</si>
  <si>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</si>
  <si>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</si>
  <si>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</si>
  <si>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</si>
  <si>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</si>
  <si>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</si>
  <si>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</si>
  <si>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</si>
  <si>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</si>
  <si>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</si>
  <si>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</si>
  <si>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</si>
  <si>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</si>
  <si>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</si>
  <si>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</si>
  <si>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</si>
  <si>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</si>
  <si>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</si>
  <si>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</si>
  <si>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</si>
  <si>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</si>
  <si>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</si>
  <si>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</si>
  <si>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</si>
  <si>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</si>
  <si>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</si>
  <si>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</si>
  <si>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</si>
  <si>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</si>
  <si>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</si>
  <si>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</si>
  <si>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</si>
  <si>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</si>
  <si>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</si>
  <si>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</si>
  <si>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</si>
  <si>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</si>
  <si>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</si>
  <si>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</si>
  <si>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</si>
  <si>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</si>
  <si>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</si>
  <si>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</si>
  <si>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</si>
  <si>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</si>
  <si>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</si>
  <si>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</si>
  <si>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</si>
  <si>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</si>
  <si>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</si>
  <si>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</si>
  <si>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</si>
  <si>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</si>
  <si>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</si>
  <si>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</si>
  <si>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</si>
  <si>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</si>
  <si>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</si>
  <si>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</si>
  <si>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</si>
  <si>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</si>
  <si>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</si>
  <si>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</si>
  <si>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</si>
  <si>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</si>
  <si>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</si>
  <si>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</si>
  <si>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</si>
  <si>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</si>
  <si>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</si>
  <si>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</si>
  <si>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</si>
  <si>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</si>
  <si>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</si>
  <si>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</si>
  <si>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</si>
  <si>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</si>
  <si>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</si>
  <si>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</si>
  <si>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</si>
  <si>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</si>
  <si>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</si>
  <si>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</si>
  <si>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</si>
  <si>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</si>
  <si>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</si>
  <si>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</si>
  <si>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</si>
  <si>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</si>
  <si>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</si>
  <si>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</si>
  <si>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</si>
  <si>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</si>
  <si>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</si>
  <si>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</si>
  <si>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</si>
  <si>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</si>
  <si>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</si>
  <si>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</si>
  <si>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</si>
  <si>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</si>
  <si>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</si>
  <si>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</si>
  <si>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</si>
  <si>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</si>
  <si>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</si>
  <si>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</si>
  <si>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</si>
  <si>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</si>
  <si>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</si>
  <si>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</si>
  <si>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</si>
  <si>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</si>
  <si>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</si>
  <si>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</si>
  <si>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</si>
  <si>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</si>
  <si>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</si>
  <si>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</si>
  <si>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</si>
  <si>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</si>
  <si>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</si>
  <si>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</si>
  <si>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</si>
  <si>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</si>
  <si>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</si>
  <si>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</si>
  <si>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</si>
  <si>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</si>
  <si>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</si>
  <si>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</si>
  <si>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</si>
  <si>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</si>
  <si>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</si>
  <si>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</si>
  <si>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</si>
  <si>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</si>
  <si>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</si>
  <si>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</si>
  <si>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</si>
  <si>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</si>
  <si>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</si>
  <si>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</si>
  <si>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</si>
  <si>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</si>
  <si>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</si>
  <si>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</si>
  <si>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</si>
  <si>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</si>
  <si>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</si>
  <si>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</si>
  <si>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</si>
  <si>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</si>
  <si>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</si>
  <si>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</si>
  <si>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</si>
  <si>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</si>
  <si>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</si>
  <si>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</si>
  <si>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</si>
  <si>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</si>
  <si>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</si>
  <si>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</si>
  <si>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</si>
  <si>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</si>
  <si>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</si>
  <si>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</si>
  <si>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</si>
  <si>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</si>
  <si>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</si>
  <si>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</si>
  <si>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</si>
  <si>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</si>
  <si>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</si>
  <si>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</si>
  <si>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</si>
  <si>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</si>
  <si>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</si>
  <si>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</si>
  <si>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</si>
  <si>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</si>
  <si>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</si>
  <si>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</si>
  <si>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</si>
  <si>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</si>
  <si>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</si>
  <si>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</si>
  <si>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</si>
  <si>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</si>
  <si>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</si>
  <si>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</si>
  <si>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</si>
  <si>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</si>
  <si>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</si>
  <si>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</si>
  <si>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</si>
  <si>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</si>
  <si>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</si>
  <si>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</si>
  <si>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</si>
  <si>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</si>
  <si>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</si>
  <si>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</si>
  <si>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</si>
  <si>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</si>
  <si>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</si>
  <si>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</si>
  <si>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</si>
  <si>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</si>
  <si>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</si>
  <si>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</si>
  <si>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</si>
  <si>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</si>
  <si>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</si>
  <si>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</si>
  <si>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</si>
  <si>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</si>
  <si>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</si>
  <si>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</si>
  <si>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</si>
  <si>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</si>
  <si>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</si>
  <si>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</si>
  <si>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</si>
  <si>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</si>
  <si>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</si>
  <si>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</si>
  <si>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</si>
  <si>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</si>
  <si>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</si>
  <si>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</si>
  <si>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</si>
  <si>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</si>
  <si>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</si>
  <si>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</si>
  <si>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</si>
  <si>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</si>
  <si>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</si>
  <si>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</si>
  <si>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</si>
  <si>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</si>
  <si>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</si>
  <si>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</si>
  <si>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</si>
  <si>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</si>
  <si>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</si>
  <si>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</si>
  <si>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</si>
  <si>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</si>
  <si>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</si>
  <si>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</si>
  <si>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</si>
  <si>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</si>
  <si>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</si>
  <si>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</si>
  <si>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</si>
  <si>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</si>
  <si>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</si>
  <si>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</si>
  <si>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</si>
  <si>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</si>
  <si>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</si>
  <si>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</si>
  <si>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</si>
  <si>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</si>
  <si>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</si>
  <si>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</si>
  <si>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</si>
  <si>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</si>
  <si>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</si>
  <si>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</si>
  <si>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</si>
  <si>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</si>
  <si>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</si>
  <si>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</si>
  <si>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</si>
  <si>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</si>
  <si>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</si>
  <si>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</si>
  <si>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</si>
  <si>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</si>
  <si>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</si>
  <si>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</si>
  <si>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</si>
  <si>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</si>
  <si>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</si>
  <si>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</si>
  <si>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</si>
  <si>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</si>
  <si>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</si>
  <si>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</si>
  <si>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</si>
  <si>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</si>
  <si>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</si>
  <si>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</si>
  <si>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</si>
  <si>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</si>
  <si>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</si>
  <si>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</si>
  <si>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</si>
  <si>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</si>
  <si>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</si>
  <si>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</si>
  <si>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</si>
  <si>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</si>
  <si>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</si>
  <si>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</si>
  <si>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</si>
  <si>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</si>
  <si>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</si>
  <si>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</si>
  <si>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</si>
  <si>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</si>
  <si>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</si>
  <si>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</si>
  <si>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</si>
  <si>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</si>
  <si>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</si>
  <si>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</si>
  <si>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</si>
  <si>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</si>
  <si>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</si>
  <si>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</si>
  <si>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</si>
  <si>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</si>
  <si>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</si>
  <si>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</si>
  <si>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</si>
  <si>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</si>
  <si>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</si>
  <si>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</si>
  <si>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</si>
  <si>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</si>
  <si>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</si>
  <si>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</si>
  <si>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</si>
  <si>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</si>
  <si>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</si>
  <si>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</si>
  <si>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</si>
  <si>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</si>
  <si>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</si>
  <si>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</si>
  <si>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</si>
  <si>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</si>
  <si>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</si>
  <si>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</si>
  <si>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</si>
  <si>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</si>
  <si>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</si>
  <si>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</si>
  <si>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</si>
  <si>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</si>
  <si>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</si>
  <si>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</si>
  <si>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</si>
  <si>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</si>
  <si>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</si>
  <si>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</si>
  <si>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</si>
  <si>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</si>
  <si>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</si>
  <si>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</si>
  <si>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</si>
  <si>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</si>
  <si>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</si>
  <si>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</si>
  <si>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</si>
  <si>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</si>
  <si>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</si>
  <si>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</si>
  <si>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</si>
  <si>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</si>
  <si>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</si>
  <si>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</si>
  <si>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</si>
  <si>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</si>
  <si>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</si>
  <si>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</si>
  <si>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</si>
  <si>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</si>
  <si>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</si>
  <si>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</si>
  <si>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</si>
  <si>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</si>
  <si>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</si>
  <si>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</si>
  <si>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</si>
  <si>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</si>
  <si>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</si>
  <si>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</si>
  <si>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</si>
  <si>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</si>
  <si>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</si>
  <si>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</si>
  <si>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</si>
  <si>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</si>
  <si>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</si>
  <si>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</si>
  <si>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</si>
  <si>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</si>
  <si>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</si>
  <si>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</si>
  <si>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</si>
  <si>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</si>
  <si>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</si>
  <si>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</si>
  <si>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</si>
  <si>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</si>
  <si>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</si>
  <si>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</si>
  <si>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</si>
  <si>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</si>
  <si>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</si>
  <si>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</si>
  <si>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</si>
  <si>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</si>
  <si>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</si>
  <si>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</si>
  <si>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</si>
  <si>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</si>
  <si>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</si>
  <si>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</si>
  <si>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</si>
  <si>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</si>
  <si>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</si>
  <si>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</si>
  <si>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</si>
  <si>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</si>
  <si>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</si>
  <si>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</si>
  <si>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</si>
  <si>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</si>
  <si>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</si>
  <si>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</si>
  <si>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</si>
  <si>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</si>
  <si>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</si>
  <si>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</si>
  <si>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</si>
  <si>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</si>
  <si>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</si>
  <si>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</si>
  <si>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</si>
  <si>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</si>
  <si>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</si>
  <si>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</si>
  <si>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</si>
  <si>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</si>
  <si>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</si>
  <si>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</si>
  <si>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</si>
  <si>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</si>
  <si>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</si>
  <si>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</si>
  <si>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</si>
  <si>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</si>
  <si>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</si>
  <si>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</si>
  <si>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</si>
  <si>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</si>
  <si>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</si>
  <si>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</si>
  <si>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</si>
  <si>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</si>
  <si>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</si>
  <si>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</si>
  <si>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</si>
  <si>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</si>
  <si>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</si>
  <si>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</si>
  <si>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</si>
  <si>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</si>
  <si>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</si>
  <si>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</si>
  <si>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</si>
  <si>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</si>
  <si>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</si>
  <si>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</si>
  <si>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</si>
  <si>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</si>
  <si>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</si>
  <si>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</si>
  <si>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</si>
  <si>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</si>
  <si>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</si>
  <si>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</si>
  <si>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</si>
  <si>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</si>
  <si>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</si>
  <si>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</si>
  <si>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</si>
  <si>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</si>
  <si>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</si>
  <si>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</si>
  <si>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</si>
  <si>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</si>
  <si>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</si>
  <si>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</si>
  <si>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</si>
  <si>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</si>
  <si>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</si>
  <si>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</si>
  <si>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</si>
  <si>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</si>
  <si>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</si>
  <si>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</si>
  <si>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</si>
  <si>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</si>
  <si>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</si>
  <si>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</si>
  <si>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</si>
  <si>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</si>
  <si>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</si>
  <si>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</si>
  <si>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</si>
  <si>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</si>
  <si>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</si>
  <si>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</si>
  <si>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</si>
  <si>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</si>
  <si>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</si>
  <si>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</si>
  <si>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</si>
  <si>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</si>
  <si>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</si>
  <si>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</si>
  <si>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</si>
  <si>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</si>
  <si>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</si>
  <si>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</si>
  <si>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</si>
  <si>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</si>
  <si>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</si>
  <si>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</si>
  <si>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</si>
  <si>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</si>
  <si>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</si>
  <si>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</si>
  <si>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</si>
  <si>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</si>
  <si>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</si>
  <si>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</si>
  <si>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</si>
  <si>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</si>
  <si>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</si>
  <si>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</si>
  <si>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</si>
  <si>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</si>
  <si>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</si>
  <si>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</si>
  <si>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</si>
  <si>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</si>
  <si>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</si>
  <si>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</si>
  <si>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</si>
  <si>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</si>
  <si>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</si>
  <si>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</si>
  <si>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</si>
  <si>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</si>
  <si>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</si>
  <si>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</si>
  <si>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</si>
  <si>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</si>
  <si>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</si>
  <si>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</si>
  <si>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</si>
  <si>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</si>
  <si>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</si>
  <si>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</si>
  <si>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</si>
  <si>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</si>
  <si>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</si>
  <si>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</si>
  <si>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</si>
  <si>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</si>
  <si>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</si>
  <si>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</si>
  <si>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</si>
  <si>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</si>
  <si>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</si>
  <si>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</si>
  <si>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</si>
  <si>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</si>
  <si>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</si>
  <si>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</si>
  <si>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</si>
  <si>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</si>
  <si>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</si>
  <si>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</si>
  <si>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</si>
  <si>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</si>
  <si>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</si>
  <si>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</si>
  <si>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</si>
  <si>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</si>
  <si>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</si>
  <si>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</si>
  <si>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</si>
  <si>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</si>
  <si>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</si>
  <si>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</si>
  <si>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</si>
  <si>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</si>
  <si>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</si>
  <si>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</si>
  <si>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</si>
  <si>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</si>
  <si>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</si>
  <si>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</si>
  <si>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</si>
  <si>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</si>
  <si>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</si>
  <si>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</si>
  <si>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</si>
  <si>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</si>
  <si>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</si>
  <si>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</si>
  <si>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</si>
  <si>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</si>
  <si>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</si>
  <si>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</si>
  <si>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</si>
  <si>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</si>
  <si>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</si>
  <si>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</si>
  <si>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</si>
  <si>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</si>
  <si>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</si>
  <si>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</si>
  <si>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</si>
  <si>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</si>
  <si>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</si>
  <si>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</si>
  <si>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</si>
  <si>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</si>
  <si>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</si>
  <si>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</si>
  <si>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</si>
  <si>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</si>
  <si>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</si>
  <si>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</si>
  <si>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</si>
  <si>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</si>
  <si>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</si>
  <si>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</si>
  <si>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</si>
  <si>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</si>
  <si>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</si>
  <si>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</si>
  <si>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</si>
  <si>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</si>
  <si>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</si>
  <si>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</si>
  <si>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</si>
  <si>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</si>
  <si>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</si>
  <si>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</si>
  <si>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</si>
  <si>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</si>
  <si>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</si>
  <si>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</si>
  <si>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</si>
  <si>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</si>
  <si>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</si>
  <si>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</si>
  <si>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</si>
  <si>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</si>
  <si>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</si>
  <si>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</si>
  <si>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</si>
  <si>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</si>
  <si>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</si>
  <si>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</si>
  <si>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</si>
  <si>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</si>
  <si>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</si>
  <si>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</si>
  <si>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</si>
  <si>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</si>
  <si>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</si>
  <si>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</si>
  <si>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</si>
  <si>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</si>
  <si>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</si>
  <si>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</si>
  <si>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</si>
  <si>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</si>
  <si>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</si>
  <si>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</si>
  <si>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</si>
  <si>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</si>
  <si>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</si>
  <si>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</si>
  <si>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</si>
  <si>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</si>
  <si>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</si>
  <si>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</si>
  <si>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</si>
  <si>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</si>
  <si>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</si>
  <si>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</si>
  <si>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</si>
  <si>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</si>
  <si>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</si>
  <si>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</si>
  <si>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</si>
  <si>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</si>
  <si>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</si>
  <si>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</si>
  <si>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</si>
  <si>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</si>
  <si>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</si>
  <si>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</si>
  <si>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</si>
  <si>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</si>
  <si>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</si>
  <si>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</si>
  <si>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</si>
  <si>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</si>
  <si>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</si>
  <si>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</si>
  <si>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</si>
  <si>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</si>
  <si>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</si>
  <si>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</si>
  <si>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</si>
  <si>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</si>
  <si>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</si>
  <si>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</si>
  <si>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</si>
  <si>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</si>
  <si>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</si>
  <si>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</si>
  <si>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</si>
  <si>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</si>
  <si>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</si>
  <si>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</si>
  <si>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</si>
  <si>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</si>
  <si>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</si>
  <si>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</si>
  <si>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</si>
  <si>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</si>
  <si>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</si>
  <si>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</si>
  <si>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</si>
  <si>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</si>
  <si>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</si>
  <si>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</si>
  <si>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</si>
  <si>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</si>
  <si>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</si>
  <si>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</si>
  <si>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</si>
  <si>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</si>
  <si>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</si>
  <si>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</si>
  <si>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</si>
  <si>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</si>
  <si>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</si>
  <si>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</si>
  <si>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</si>
  <si>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</si>
  <si>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</si>
  <si>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</si>
  <si>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</si>
  <si>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</si>
  <si>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</si>
  <si>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</si>
  <si>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</si>
  <si>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</si>
  <si>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</si>
  <si>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</si>
  <si>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</si>
  <si>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</si>
  <si>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</si>
  <si>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</si>
  <si>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</si>
  <si>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</si>
  <si>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</si>
  <si>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</si>
  <si>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</si>
  <si>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</si>
  <si>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</si>
  <si>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</si>
  <si>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</si>
  <si>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</si>
  <si>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</si>
  <si>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</si>
  <si>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</si>
  <si>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</si>
  <si>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</si>
  <si>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</si>
  <si>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</si>
  <si>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</si>
  <si>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</si>
  <si>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</si>
  <si>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</si>
  <si>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</si>
  <si>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</si>
  <si>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</si>
  <si>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</si>
  <si>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</si>
  <si>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</si>
  <si>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</si>
  <si>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</si>
  <si>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</si>
  <si>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</si>
  <si>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</si>
  <si>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</si>
  <si>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</si>
  <si>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</si>
  <si>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</si>
  <si>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</si>
  <si>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</si>
  <si>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</si>
  <si>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</si>
  <si>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</si>
  <si>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</si>
  <si>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</si>
  <si>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</si>
  <si>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</si>
  <si>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</si>
  <si>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</si>
  <si>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</si>
  <si>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</si>
  <si>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</si>
  <si>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</si>
  <si>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</si>
  <si>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</si>
  <si>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</si>
  <si>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</si>
  <si>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</si>
  <si>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</si>
  <si>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</si>
  <si>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</si>
  <si>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</si>
  <si>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</si>
  <si>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</si>
  <si>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</si>
  <si>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</si>
  <si>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</si>
  <si>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</si>
  <si>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</si>
  <si>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</si>
  <si>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</si>
  <si>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</si>
  <si>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</si>
  <si>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</si>
  <si>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</si>
  <si>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</si>
  <si>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</si>
  <si>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</si>
  <si>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</si>
  <si>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</si>
  <si>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</si>
  <si>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</si>
  <si>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</si>
  <si>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</si>
  <si>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</si>
  <si>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</si>
  <si>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</si>
  <si>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</si>
  <si>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</si>
  <si>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</si>
  <si>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</si>
  <si>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</si>
  <si>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</si>
  <si>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</si>
  <si>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</si>
  <si>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</si>
  <si>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</si>
  <si>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</si>
  <si>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</si>
  <si>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</si>
  <si>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</si>
  <si>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</si>
  <si>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</si>
  <si>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</si>
  <si>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</si>
  <si>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</si>
  <si>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</si>
  <si>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</si>
  <si>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</si>
  <si>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</si>
  <si>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</si>
  <si>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</si>
  <si>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</si>
  <si>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</si>
  <si>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</si>
  <si>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</si>
  <si>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</si>
  <si>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</si>
  <si>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</si>
  <si>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</si>
  <si>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</si>
  <si>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</si>
  <si>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</si>
  <si>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</si>
  <si>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</si>
  <si>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</si>
  <si>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</si>
  <si>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</si>
  <si>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</si>
  <si>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</si>
  <si>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</si>
  <si>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</si>
  <si>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</si>
  <si>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</si>
  <si>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</si>
  <si>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</si>
  <si>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</si>
  <si>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</si>
  <si>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</si>
  <si>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</si>
  <si>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</si>
  <si>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</si>
  <si>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</si>
  <si>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</si>
  <si>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</si>
  <si>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</si>
  <si>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</si>
  <si>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</si>
  <si>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</si>
  <si>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</si>
  <si>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</si>
  <si>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</si>
  <si>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</si>
  <si>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</si>
  <si>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</si>
  <si>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</si>
  <si>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</si>
  <si>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</si>
  <si>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</si>
  <si>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</si>
  <si>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</si>
  <si>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</si>
  <si>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</si>
  <si>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</si>
  <si>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</si>
  <si>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</si>
  <si>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</si>
  <si>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</si>
  <si>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</si>
  <si>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</si>
  <si>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</si>
  <si>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</si>
  <si>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</si>
  <si>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</si>
  <si>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</si>
  <si>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</si>
  <si>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</si>
  <si>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</si>
  <si>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</si>
  <si>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</si>
  <si>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</si>
  <si>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</si>
  <si>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</si>
  <si>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</si>
  <si>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</si>
  <si>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</si>
  <si>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</si>
  <si>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</si>
  <si>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</si>
  <si>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</si>
  <si>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</si>
  <si>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</si>
  <si>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</si>
  <si>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</si>
  <si>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</si>
  <si>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</si>
  <si>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</si>
  <si>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</si>
  <si>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</si>
  <si>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</si>
  <si>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</si>
  <si>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</si>
  <si>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</si>
  <si>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</si>
  <si>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</si>
  <si>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</si>
  <si>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</si>
  <si>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</si>
  <si>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</si>
  <si>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</si>
  <si>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</si>
  <si>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</si>
  <si>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</si>
  <si>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</si>
  <si>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</si>
  <si>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</si>
  <si>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</si>
  <si>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</si>
  <si>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</si>
  <si>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</si>
  <si>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</si>
  <si>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</si>
  <si>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</si>
  <si>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</si>
  <si>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</si>
  <si>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</si>
  <si>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</si>
  <si>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</si>
  <si>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</si>
  <si>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</si>
  <si>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</si>
  <si>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</si>
  <si>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</si>
  <si>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</si>
  <si>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</si>
  <si>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</si>
  <si>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</si>
  <si>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</si>
  <si>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</si>
  <si>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</si>
  <si>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</si>
  <si>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</si>
  <si>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</si>
  <si>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</si>
  <si>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</si>
  <si>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</si>
  <si>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</si>
  <si>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</si>
  <si>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</si>
  <si>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</si>
  <si>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</si>
  <si>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</si>
  <si>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</si>
  <si>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</si>
  <si>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</si>
  <si>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</si>
  <si>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</si>
  <si>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</si>
  <si>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</si>
  <si>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</si>
  <si>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</si>
  <si>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</si>
  <si>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</si>
  <si>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</si>
  <si>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</si>
  <si>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</si>
  <si>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</si>
  <si>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</si>
  <si>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</si>
  <si>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</si>
  <si>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</si>
  <si>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</si>
  <si>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</si>
  <si>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</si>
  <si>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</si>
  <si>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</si>
  <si>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</si>
  <si>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</si>
  <si>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</si>
  <si>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</si>
  <si>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</si>
  <si>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</si>
  <si>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</si>
  <si>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</si>
  <si>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</si>
  <si>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</si>
  <si>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</si>
  <si>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</si>
  <si>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</si>
  <si>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</si>
  <si>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</si>
  <si>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</si>
  <si>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</si>
  <si>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</si>
  <si>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</si>
  <si>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</si>
  <si>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</si>
  <si>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</si>
  <si>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</si>
  <si>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</si>
  <si>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</si>
  <si>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</si>
  <si>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</si>
  <si>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</si>
  <si>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</si>
  <si>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</si>
  <si>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</si>
  <si>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</si>
  <si>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</si>
  <si>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</si>
  <si>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</si>
  <si>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</si>
  <si>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</si>
  <si>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</si>
  <si>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</si>
  <si>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</si>
  <si>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</si>
  <si>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</si>
  <si>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</si>
  <si>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</si>
  <si>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</si>
  <si>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</si>
  <si>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</si>
  <si>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</si>
  <si>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</si>
  <si>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</si>
  <si>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</si>
  <si>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</si>
  <si>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</si>
  <si>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</si>
  <si>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</si>
  <si>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</si>
  <si>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</si>
  <si>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</si>
  <si>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</si>
  <si>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</si>
  <si>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</si>
  <si>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</si>
  <si>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</si>
  <si>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</si>
  <si>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</si>
  <si>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</si>
  <si>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</si>
  <si>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</si>
  <si>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</si>
  <si>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</si>
  <si>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</si>
  <si>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</si>
  <si>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</si>
  <si>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</si>
  <si>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</si>
  <si>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</si>
  <si>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</si>
  <si>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</si>
  <si>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</si>
  <si>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</si>
  <si>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</si>
  <si>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</si>
  <si>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</si>
  <si>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</si>
  <si>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</si>
  <si>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</si>
  <si>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</si>
  <si>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</si>
  <si>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</si>
  <si>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</si>
  <si>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</si>
  <si>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</si>
  <si>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</si>
  <si>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</si>
  <si>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</si>
  <si>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</si>
  <si>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</si>
  <si>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</si>
  <si>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</si>
  <si>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</si>
  <si>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</si>
  <si>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</si>
  <si>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</si>
  <si>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</si>
  <si>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</si>
  <si>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</si>
  <si>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</si>
  <si>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</si>
  <si>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</si>
  <si>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</si>
  <si>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</si>
  <si>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</si>
  <si>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</si>
  <si>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</si>
  <si>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</si>
  <si>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</si>
  <si>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</si>
  <si>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</si>
  <si>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</si>
  <si>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</si>
  <si>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</si>
  <si>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</si>
  <si>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</si>
  <si>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</si>
  <si>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</si>
  <si>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</si>
  <si>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</si>
  <si>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</si>
  <si>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</si>
  <si>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</si>
  <si>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</si>
  <si>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</si>
  <si>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</si>
  <si>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</si>
  <si>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</si>
  <si>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</si>
  <si>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</si>
  <si>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</si>
  <si>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</si>
  <si>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</si>
  <si>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</si>
  <si>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</si>
  <si>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</si>
  <si>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</si>
  <si>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</si>
  <si>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</si>
  <si>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</si>
  <si>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</si>
  <si>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</si>
  <si>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</si>
  <si>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</si>
  <si>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</si>
  <si>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</si>
  <si>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</si>
  <si>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</si>
  <si>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</si>
  <si>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</si>
  <si>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</si>
  <si>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</si>
  <si>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</si>
  <si>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</si>
  <si>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</si>
  <si>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</si>
  <si>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</si>
  <si>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</si>
  <si>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</si>
  <si>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</si>
  <si>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</si>
  <si>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</si>
  <si>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</si>
  <si>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</si>
  <si>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</si>
  <si>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</si>
  <si>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</si>
  <si>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</si>
  <si>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</si>
  <si>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</si>
  <si>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</si>
  <si>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</si>
  <si>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</si>
  <si>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</si>
  <si>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</si>
  <si>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</si>
  <si>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</si>
  <si>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</si>
  <si>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</si>
  <si>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</si>
  <si>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</si>
  <si>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</si>
  <si>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</si>
  <si>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</si>
  <si>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</si>
  <si>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</si>
  <si>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</si>
  <si>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</si>
  <si>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</si>
  <si>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</si>
  <si>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</si>
  <si>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</si>
  <si>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</si>
  <si>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</si>
  <si>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</si>
  <si>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</si>
  <si>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</si>
  <si>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</si>
  <si>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</si>
  <si>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</si>
  <si>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</si>
  <si>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</si>
  <si>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</si>
  <si>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</si>
  <si>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</si>
  <si>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</si>
  <si>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</si>
  <si>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</si>
  <si>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</si>
  <si>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</si>
  <si>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</si>
  <si>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</si>
  <si>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</si>
  <si>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</si>
  <si>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</si>
  <si>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</si>
  <si>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</si>
  <si>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</si>
  <si>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</si>
  <si>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</si>
  <si>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</si>
  <si>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</si>
  <si>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</si>
  <si>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</si>
  <si>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</si>
  <si>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</si>
  <si>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</si>
  <si>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</si>
  <si>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</si>
  <si>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</si>
  <si>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</si>
  <si>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</si>
  <si>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</si>
  <si>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</si>
  <si>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</si>
  <si>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</si>
  <si>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</si>
  <si>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</si>
  <si>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</si>
  <si>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</si>
  <si>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</si>
  <si>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</si>
  <si>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</si>
  <si>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</si>
  <si>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</si>
  <si>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</si>
  <si>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</si>
  <si>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</si>
  <si>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</si>
  <si>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</si>
  <si>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</si>
  <si>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</si>
  <si>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</si>
  <si>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</si>
  <si>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</si>
  <si>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</si>
  <si>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</si>
  <si>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</si>
  <si>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</si>
  <si>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</si>
  <si>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</si>
  <si>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</si>
  <si>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</si>
  <si>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</si>
  <si>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</si>
  <si>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</si>
  <si>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</si>
  <si>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</si>
  <si>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</si>
  <si>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</si>
  <si>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</si>
  <si>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</si>
  <si>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</si>
  <si>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</si>
  <si>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</si>
  <si>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</si>
  <si>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</si>
  <si>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</si>
  <si>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</si>
  <si>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</si>
  <si>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</si>
  <si>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</si>
  <si>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</si>
  <si>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</si>
  <si>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</si>
  <si>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</si>
  <si>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</si>
  <si>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</si>
  <si>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</si>
  <si>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</si>
  <si>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</si>
  <si>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</si>
  <si>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</si>
  <si>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</si>
  <si>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</si>
  <si>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</si>
  <si>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</si>
  <si>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</si>
  <si>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</si>
  <si>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</si>
  <si>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</si>
  <si>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</si>
  <si>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</si>
  <si>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</si>
  <si>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</si>
  <si>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</si>
  <si>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</si>
  <si>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</si>
  <si>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</si>
  <si>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</si>
  <si>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</si>
  <si>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</si>
  <si>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</si>
  <si>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</si>
  <si>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</si>
  <si>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</si>
  <si>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</si>
  <si>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</si>
  <si>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</si>
  <si>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</si>
  <si>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</si>
  <si>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</si>
  <si>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</si>
  <si>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</si>
  <si>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</si>
  <si>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</si>
  <si>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</si>
  <si>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</si>
  <si>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</si>
  <si>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</si>
  <si>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</si>
  <si>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</si>
  <si>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</si>
  <si>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</si>
  <si>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</si>
  <si>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</si>
  <si>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</si>
  <si>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</si>
  <si>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</si>
  <si>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</si>
  <si>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</si>
  <si>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</si>
  <si>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</si>
  <si>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</si>
  <si>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</si>
  <si>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</si>
  <si>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</si>
  <si>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</si>
  <si>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</si>
  <si>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</si>
  <si>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</si>
  <si>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</si>
  <si>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</si>
  <si>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</si>
  <si>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</si>
  <si>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</si>
  <si>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</si>
  <si>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</si>
  <si>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</si>
  <si>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</si>
  <si>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</si>
  <si>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</si>
  <si>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</si>
  <si>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</si>
  <si>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</si>
  <si>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</si>
  <si>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</si>
  <si>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</si>
  <si>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</si>
  <si>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</si>
  <si>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</si>
  <si>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</si>
  <si>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</si>
  <si>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</si>
  <si>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</si>
  <si>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</si>
  <si>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</si>
  <si>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</si>
  <si>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</si>
  <si>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</si>
  <si>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</si>
  <si>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</si>
  <si>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</si>
  <si>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</si>
  <si>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</si>
  <si>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</si>
  <si>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</si>
  <si>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</si>
  <si>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</si>
  <si>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</si>
  <si>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</si>
  <si>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</si>
  <si>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</si>
  <si>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</si>
  <si>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</si>
  <si>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</si>
  <si>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</si>
  <si>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</si>
  <si>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</si>
  <si>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</si>
  <si>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</si>
  <si>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</si>
  <si>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</si>
  <si>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</si>
  <si>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</si>
  <si>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</si>
  <si>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</si>
  <si>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</si>
  <si>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</si>
  <si>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</si>
  <si>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</si>
  <si>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</si>
  <si>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</si>
  <si>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</si>
  <si>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</si>
  <si>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</si>
  <si>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</si>
  <si>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</si>
  <si>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</si>
  <si>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</si>
  <si>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</si>
  <si>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</si>
  <si>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</si>
  <si>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</si>
  <si>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</si>
  <si>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</si>
  <si>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</si>
  <si>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</si>
  <si>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</si>
  <si>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</si>
  <si>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</si>
  <si>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</si>
  <si>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</si>
  <si>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</si>
  <si>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</si>
  <si>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</si>
  <si>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</si>
  <si>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</si>
  <si>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</si>
  <si>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</si>
  <si>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</si>
  <si>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</si>
  <si>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</si>
  <si>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</si>
  <si>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</si>
  <si>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</si>
  <si>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</si>
  <si>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</si>
  <si>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</si>
  <si>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</si>
  <si>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</si>
  <si>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</si>
  <si>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</si>
  <si>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</si>
  <si>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</si>
  <si>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</si>
  <si>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</si>
  <si>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</si>
  <si>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</si>
  <si>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</si>
  <si>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</si>
  <si>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</si>
  <si>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</si>
  <si>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</si>
  <si>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</si>
  <si>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</si>
  <si>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</si>
  <si>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</si>
  <si>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</si>
  <si>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</si>
  <si>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</si>
  <si>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</si>
  <si>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</si>
  <si>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</si>
  <si>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</si>
  <si>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</si>
  <si>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</si>
  <si>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</si>
  <si>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</si>
  <si>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</si>
  <si>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</si>
  <si>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</si>
  <si>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</si>
  <si>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</si>
  <si>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</si>
  <si>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</si>
  <si>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</si>
  <si>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</si>
  <si>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</si>
  <si>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</si>
  <si>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</si>
  <si>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</si>
  <si>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</si>
  <si>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</si>
  <si>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</si>
  <si>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</si>
  <si>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</si>
  <si>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</si>
  <si>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</si>
  <si>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</si>
  <si>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</si>
  <si>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</si>
  <si>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</si>
  <si>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</si>
  <si>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</si>
  <si>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</si>
  <si>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</si>
  <si>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</si>
  <si>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</si>
  <si>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</si>
  <si>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</si>
  <si>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</si>
  <si>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</si>
  <si>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</si>
  <si>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</si>
  <si>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</si>
  <si>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</si>
  <si>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</si>
  <si>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</si>
  <si>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</si>
  <si>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</si>
  <si>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</si>
  <si>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</si>
  <si>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</si>
  <si>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</si>
  <si>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</si>
  <si>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</si>
  <si>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</si>
  <si>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</si>
  <si>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</si>
  <si>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</si>
  <si>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</si>
  <si>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</si>
  <si>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</si>
  <si>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</si>
  <si>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</si>
  <si>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</si>
  <si>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</si>
  <si>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</si>
  <si>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</si>
  <si>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</si>
  <si>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</si>
  <si>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</si>
  <si>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</si>
  <si>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</si>
  <si>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</si>
  <si>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</si>
  <si>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</si>
  <si>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</si>
  <si>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</si>
  <si>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</si>
  <si>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</si>
  <si>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</si>
  <si>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</si>
  <si>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</si>
  <si>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</si>
  <si>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</si>
  <si>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</si>
  <si>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</si>
  <si>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</si>
  <si>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</si>
  <si>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</si>
  <si>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</si>
  <si>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</si>
  <si>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</si>
  <si>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</si>
  <si>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</si>
  <si>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</si>
  <si>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</si>
  <si>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</si>
  <si>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</si>
  <si>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</si>
  <si>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</si>
  <si>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</si>
  <si>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</si>
  <si>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</si>
  <si>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</si>
  <si>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</si>
  <si>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</si>
  <si>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</si>
  <si>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</si>
  <si>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</si>
  <si>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</si>
  <si>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</si>
  <si>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</si>
  <si>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</si>
  <si>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</si>
  <si>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</si>
  <si>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</si>
  <si>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</si>
  <si>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</si>
  <si>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</si>
  <si>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</si>
  <si>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</si>
  <si>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</si>
  <si>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</si>
  <si>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</si>
  <si>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</si>
  <si>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</si>
  <si>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</si>
  <si>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</si>
  <si>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</si>
  <si>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</si>
  <si>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</si>
  <si>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</si>
  <si>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</si>
  <si>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</si>
  <si>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</si>
  <si>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</si>
  <si>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</si>
  <si>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</si>
  <si>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</si>
  <si>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</si>
  <si>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</si>
  <si>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</si>
  <si>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</si>
  <si>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</si>
  <si>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</si>
  <si>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</si>
  <si>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</si>
  <si>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</si>
  <si>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</si>
  <si>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</si>
  <si>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</si>
  <si>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</si>
  <si>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</si>
  <si>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</si>
  <si>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</si>
  <si>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</si>
  <si>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</si>
  <si>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</si>
  <si>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</si>
  <si>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</si>
  <si>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</si>
  <si>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</si>
  <si>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</si>
  <si>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</si>
  <si>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</si>
  <si>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</si>
  <si>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</si>
  <si>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</si>
  <si>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</si>
  <si>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</si>
  <si>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</si>
  <si>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</si>
  <si>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</si>
  <si>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</si>
  <si>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</si>
  <si>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</si>
  <si>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</si>
  <si>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</si>
  <si>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</si>
  <si>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</si>
  <si>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</si>
  <si>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</si>
  <si>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</si>
  <si>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</si>
  <si>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</si>
  <si>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</si>
  <si>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</si>
  <si>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</si>
  <si>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</si>
  <si>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</si>
  <si>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</si>
  <si>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</si>
  <si>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</si>
  <si>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</si>
  <si>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</si>
  <si>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</si>
  <si>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</si>
  <si>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</si>
  <si>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</si>
  <si>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</si>
  <si>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</si>
  <si>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</si>
  <si>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</si>
  <si>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</si>
  <si>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</si>
  <si>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</si>
  <si>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</si>
  <si>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</si>
  <si>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</si>
  <si>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</si>
  <si>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</si>
  <si>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</si>
  <si>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</si>
  <si>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</si>
  <si>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</si>
  <si>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</si>
  <si>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</si>
  <si>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</si>
  <si>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</si>
  <si>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</si>
  <si>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</si>
  <si>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</si>
  <si>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</si>
  <si>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</si>
  <si>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</si>
  <si>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</si>
  <si>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</si>
  <si>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</si>
  <si>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</si>
  <si>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</si>
  <si>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</si>
  <si>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</si>
  <si>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</si>
  <si>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</si>
  <si>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</si>
  <si>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</si>
  <si>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</si>
  <si>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</si>
  <si>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</si>
  <si>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</si>
  <si>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</si>
  <si>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</si>
  <si>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</si>
  <si>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</si>
  <si>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</si>
  <si>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</si>
  <si>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</si>
  <si>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</si>
  <si>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</si>
  <si>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</si>
  <si>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</si>
  <si>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</si>
  <si>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</si>
  <si>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</si>
  <si>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</si>
  <si>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</si>
  <si>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</si>
  <si>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</si>
  <si>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</si>
  <si>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</si>
  <si>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</si>
  <si>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</si>
  <si>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</si>
  <si>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</si>
  <si>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</si>
  <si>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</si>
  <si>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</si>
  <si>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</si>
  <si>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</si>
  <si>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</si>
  <si>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</si>
  <si>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</si>
  <si>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</si>
  <si>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</si>
  <si>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</si>
  <si>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</si>
  <si>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</si>
  <si>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</si>
  <si>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</si>
  <si>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</si>
  <si>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</si>
  <si>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</si>
  <si>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</si>
  <si>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</si>
  <si>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</si>
  <si>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</si>
  <si>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</si>
  <si>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</si>
  <si>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</si>
  <si>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</si>
  <si>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</si>
  <si>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</si>
  <si>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</si>
  <si>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</si>
  <si>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</si>
  <si>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</si>
  <si>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</si>
  <si>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</si>
  <si>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</si>
  <si>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</si>
  <si>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</si>
  <si>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</si>
  <si>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</si>
  <si>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</si>
  <si>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</si>
  <si>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</si>
  <si>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</si>
  <si>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</si>
  <si>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</si>
  <si>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</si>
  <si>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</si>
  <si>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</si>
  <si>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</si>
  <si>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</si>
  <si>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</si>
  <si>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</si>
  <si>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</si>
  <si>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</si>
  <si>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</si>
  <si>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</si>
  <si>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</si>
  <si>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</si>
  <si>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</si>
  <si>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</si>
  <si>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</si>
  <si>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</si>
  <si>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</si>
  <si>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</si>
  <si>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</si>
  <si>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</si>
  <si>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</si>
  <si>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</si>
  <si>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</si>
  <si>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</si>
  <si>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</si>
  <si>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</si>
  <si>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</si>
  <si>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</si>
  <si>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</si>
  <si>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</si>
  <si>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</si>
  <si>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</si>
  <si>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</si>
  <si>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</si>
  <si>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</si>
  <si>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</si>
  <si>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</si>
  <si>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</si>
  <si>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</si>
  <si>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</si>
  <si>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</si>
  <si>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</si>
  <si>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</si>
  <si>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</si>
  <si>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</si>
  <si>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</si>
  <si>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</si>
  <si>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</si>
  <si>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</si>
  <si>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</si>
  <si>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</si>
  <si>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</si>
  <si>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</si>
  <si>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</si>
  <si>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</si>
  <si>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</si>
  <si>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</si>
  <si>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</si>
  <si>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</si>
  <si>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</si>
  <si>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</si>
  <si>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</si>
  <si>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</si>
  <si>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</si>
  <si>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</si>
  <si>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</si>
  <si>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</si>
  <si>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</si>
  <si>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</si>
  <si>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</si>
  <si>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</si>
  <si>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</si>
  <si>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</si>
  <si>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</si>
  <si>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</si>
  <si>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</si>
  <si>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</si>
  <si>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</si>
  <si>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</si>
  <si>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</si>
  <si>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</si>
  <si>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</si>
  <si>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</si>
  <si>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</si>
  <si>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</si>
  <si>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</si>
  <si>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</si>
  <si>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</si>
  <si>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</si>
  <si>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</si>
  <si>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</si>
  <si>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</si>
  <si>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</si>
  <si>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</si>
  <si>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</si>
  <si>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</si>
  <si>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</si>
  <si>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</si>
  <si>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</si>
  <si>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</si>
  <si>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</si>
  <si>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</si>
  <si>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</si>
  <si>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</si>
  <si>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</si>
  <si>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</si>
  <si>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</si>
  <si>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</si>
  <si>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</si>
  <si>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</si>
  <si>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</si>
  <si>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</si>
  <si>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</si>
  <si>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</si>
  <si>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</si>
  <si>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</si>
  <si>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</si>
  <si>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</si>
  <si>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</si>
  <si>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</si>
  <si>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</si>
  <si>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</si>
  <si>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</si>
  <si>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</si>
  <si>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</si>
  <si>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</si>
  <si>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</si>
  <si>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</si>
  <si>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</si>
  <si>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</si>
  <si>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</si>
  <si>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</si>
  <si>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</si>
  <si>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</si>
  <si>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</si>
  <si>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</si>
  <si>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</si>
  <si>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</si>
  <si>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</si>
  <si>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</si>
  <si>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</si>
  <si>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</si>
  <si>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</si>
  <si>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</si>
  <si>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</si>
  <si>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</si>
  <si>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</si>
  <si>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</si>
  <si>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</si>
  <si>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</si>
  <si>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</si>
  <si>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</si>
  <si>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</si>
  <si>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</si>
  <si>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</si>
  <si>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</si>
  <si>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</si>
  <si>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</si>
  <si>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</si>
  <si>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</si>
  <si>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</si>
  <si>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</si>
  <si>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</si>
  <si>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</si>
  <si>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</si>
  <si>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</si>
  <si>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</si>
  <si>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</si>
  <si>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</si>
  <si>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</si>
  <si>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</si>
  <si>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</si>
  <si>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</si>
  <si>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</si>
  <si>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</si>
  <si>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</si>
  <si>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</si>
  <si>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</si>
  <si>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</si>
  <si>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</si>
  <si>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</si>
  <si>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</si>
  <si>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</si>
  <si>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</si>
  <si>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</si>
  <si>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</si>
  <si>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</si>
  <si>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</si>
  <si>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</si>
  <si>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</si>
  <si>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</si>
  <si>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</si>
  <si>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</si>
  <si>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</si>
  <si>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</si>
  <si>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</si>
  <si>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</si>
  <si>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</si>
  <si>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</si>
  <si>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</si>
  <si>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</si>
  <si>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</si>
  <si>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</si>
  <si>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</si>
  <si>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</si>
  <si>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</si>
  <si>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</si>
  <si>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</si>
  <si>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</si>
  <si>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</si>
  <si>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</si>
  <si>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</si>
  <si>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</si>
  <si>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</si>
  <si>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</si>
  <si>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</si>
  <si>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</si>
  <si>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</si>
  <si>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</si>
  <si>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</si>
  <si>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</si>
  <si>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</si>
  <si>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</si>
  <si>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</si>
  <si>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</si>
  <si>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</si>
  <si>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</si>
  <si>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</si>
  <si>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</si>
  <si>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</si>
  <si>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</si>
  <si>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</si>
  <si>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</si>
  <si>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</si>
  <si>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</si>
  <si>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</si>
  <si>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</si>
  <si>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</si>
  <si>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</si>
  <si>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</si>
  <si>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</si>
  <si>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</si>
  <si>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</si>
  <si>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</si>
  <si>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</si>
  <si>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</si>
  <si>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</si>
  <si>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</si>
  <si>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</si>
  <si>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</si>
  <si>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</si>
  <si>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</si>
  <si>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</si>
  <si>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</si>
  <si>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</si>
  <si>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</si>
  <si>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</si>
  <si>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</si>
  <si>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</si>
  <si>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</si>
  <si>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</si>
  <si>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</si>
  <si>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</si>
  <si>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</si>
  <si>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</si>
  <si>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</si>
  <si>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</si>
  <si>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</si>
  <si>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</si>
  <si>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</si>
  <si>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</si>
  <si>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</si>
  <si>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</si>
  <si>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</si>
  <si>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</si>
  <si>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</si>
  <si>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</si>
  <si>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</si>
  <si>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</si>
  <si>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</si>
  <si>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</si>
  <si>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</si>
  <si>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</si>
  <si>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</si>
  <si>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</si>
  <si>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</si>
  <si>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</si>
  <si>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</si>
  <si>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</si>
  <si>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</si>
  <si>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</si>
  <si>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</si>
  <si>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</si>
  <si>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</si>
  <si>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</si>
  <si>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</si>
  <si>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</si>
  <si>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</si>
  <si>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</si>
  <si>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</si>
  <si>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</si>
  <si>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</si>
  <si>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</si>
  <si>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</si>
  <si>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</si>
  <si>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</si>
  <si>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</si>
  <si>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</si>
  <si>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</si>
  <si>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</si>
  <si>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</si>
  <si>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</si>
  <si>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</si>
  <si>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</si>
  <si>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</si>
  <si>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</si>
  <si>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</si>
  <si>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</si>
  <si>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</si>
  <si>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</si>
  <si>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</si>
  <si>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</si>
  <si>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</si>
  <si>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</si>
  <si>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</si>
  <si>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</si>
  <si>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</si>
  <si>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</si>
  <si>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</si>
  <si>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</si>
  <si>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</si>
  <si>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</si>
  <si>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</si>
  <si>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</si>
  <si>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</si>
  <si>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</si>
  <si>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</si>
  <si>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</si>
  <si>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</si>
  <si>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</si>
  <si>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</si>
  <si>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</si>
  <si>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</si>
  <si>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</si>
  <si>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</si>
  <si>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</si>
  <si>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</si>
  <si>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</si>
  <si>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</si>
  <si>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</si>
  <si>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</si>
  <si>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</si>
  <si>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</si>
  <si>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</si>
  <si>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</si>
  <si>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</si>
  <si>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</si>
  <si>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</si>
  <si>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</si>
  <si>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</si>
  <si>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</si>
  <si>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</si>
  <si>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</si>
  <si>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</si>
  <si>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</si>
  <si>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</si>
  <si>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</si>
  <si>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</si>
  <si>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</si>
  <si>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</si>
  <si>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</si>
  <si>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</si>
  <si>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</si>
  <si>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</si>
  <si>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</si>
  <si>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</si>
  <si>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</si>
  <si>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</si>
  <si>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</si>
  <si>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</si>
  <si>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</si>
  <si>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</si>
  <si>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</si>
  <si>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</si>
  <si>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</si>
  <si>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</si>
  <si>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</si>
  <si>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</si>
  <si>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</si>
  <si>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</si>
  <si>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</si>
  <si>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</si>
  <si>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</si>
  <si>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</si>
  <si>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</si>
  <si>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</si>
  <si>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</si>
  <si>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</si>
  <si>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</si>
  <si>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</si>
  <si>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</si>
  <si>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</si>
  <si>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</si>
  <si>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</si>
  <si>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</si>
  <si>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</si>
  <si>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</si>
  <si>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</si>
  <si>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</si>
  <si>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</si>
  <si>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</si>
  <si>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</si>
  <si>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</si>
  <si>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</si>
  <si>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</si>
  <si>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</si>
  <si>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</si>
  <si>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</si>
  <si>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</si>
  <si>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</si>
  <si>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</si>
  <si>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</si>
  <si>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</si>
  <si>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</si>
  <si>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</si>
  <si>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</si>
  <si>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</si>
  <si>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</si>
  <si>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</si>
  <si>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</si>
  <si>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</si>
  <si>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</si>
  <si>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</si>
  <si>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</si>
  <si>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</si>
  <si>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</si>
  <si>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</si>
  <si>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</si>
  <si>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</si>
  <si>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</si>
  <si>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</si>
  <si>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</si>
  <si>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</si>
  <si>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</si>
  <si>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</si>
  <si>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</si>
  <si>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</si>
  <si>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</si>
  <si>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</si>
  <si>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</si>
  <si>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</si>
  <si>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</si>
  <si>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</si>
  <si>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</si>
  <si>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</si>
  <si>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</si>
  <si>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</si>
  <si>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</si>
  <si>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</si>
  <si>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</si>
  <si>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</si>
  <si>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</si>
  <si>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</si>
  <si>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</si>
  <si>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</si>
  <si>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</si>
  <si>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</si>
  <si>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</si>
  <si>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</si>
  <si>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</si>
  <si>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</si>
  <si>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</si>
  <si>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</si>
  <si>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</si>
  <si>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</si>
  <si>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</si>
  <si>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</si>
  <si>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</si>
  <si>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</si>
  <si>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</si>
  <si>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</si>
  <si>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</si>
  <si>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</si>
  <si>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</si>
  <si>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</si>
  <si>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</si>
  <si>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</si>
  <si>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</si>
  <si>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</si>
  <si>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</si>
  <si>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</si>
  <si>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</si>
  <si>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</si>
  <si>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</si>
  <si>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</si>
  <si>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</si>
  <si>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</si>
  <si>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</si>
  <si>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</si>
  <si>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</si>
  <si>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</si>
  <si>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</si>
  <si>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</si>
  <si>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</si>
  <si>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</si>
  <si>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</si>
  <si>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</si>
  <si>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</si>
  <si>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</si>
  <si>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</si>
  <si>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</si>
  <si>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</si>
  <si>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</si>
  <si>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</si>
  <si>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</si>
  <si>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</si>
  <si>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</si>
  <si>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</si>
  <si>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</si>
  <si>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</si>
  <si>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</si>
  <si>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</si>
  <si>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</si>
  <si>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</si>
  <si>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</si>
  <si>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</si>
  <si>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</si>
  <si>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</si>
  <si>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</si>
  <si>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</si>
  <si>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</si>
  <si>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</si>
  <si>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</si>
  <si>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</si>
  <si>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</si>
  <si>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</si>
  <si>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</si>
  <si>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</si>
  <si>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</si>
  <si>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</si>
  <si>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</si>
  <si>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</si>
  <si>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</si>
  <si>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</si>
  <si>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</si>
  <si>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</si>
  <si>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</si>
  <si>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</si>
  <si>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</si>
  <si>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</si>
  <si>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</si>
  <si>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</si>
  <si>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</si>
  <si>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</si>
  <si>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</si>
  <si>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</si>
  <si>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</si>
  <si>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</si>
  <si>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</si>
  <si>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</si>
  <si>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</si>
  <si>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</si>
  <si>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</si>
  <si>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</si>
  <si>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</si>
  <si>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</si>
  <si>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</si>
  <si>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</si>
  <si>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</si>
  <si>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</si>
  <si>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</si>
  <si>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</si>
  <si>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</si>
  <si>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</si>
  <si>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</si>
  <si>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</si>
  <si>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</si>
  <si>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</si>
  <si>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</si>
  <si>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</si>
  <si>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</si>
  <si>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</si>
  <si>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</si>
  <si>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</si>
  <si>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</si>
  <si>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</si>
  <si>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</si>
  <si>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</si>
  <si>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</si>
  <si>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</si>
  <si>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</si>
  <si>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</si>
  <si>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</si>
  <si>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</si>
  <si>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</si>
  <si>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</si>
  <si>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</si>
  <si>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</si>
  <si>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</si>
  <si>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</si>
  <si>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</si>
  <si>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</si>
  <si>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</si>
  <si>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</si>
  <si>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</si>
  <si>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</si>
  <si>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</si>
  <si>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</si>
  <si>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</si>
  <si>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</si>
  <si>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</si>
  <si>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</si>
  <si>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</si>
  <si>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</si>
  <si>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</si>
  <si>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</si>
  <si>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</si>
  <si>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</si>
  <si>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</si>
  <si>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</si>
  <si>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</si>
  <si>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</si>
  <si>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</si>
  <si>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</si>
  <si>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</si>
  <si>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</si>
  <si>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</si>
  <si>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</si>
  <si>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</si>
  <si>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</si>
  <si>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</si>
  <si>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</si>
  <si>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</si>
  <si>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</si>
  <si>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</si>
  <si>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</si>
  <si>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</si>
  <si>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</si>
  <si>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</si>
  <si>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</si>
  <si>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</si>
  <si>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</si>
  <si>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</si>
  <si>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</si>
  <si>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</si>
  <si>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</si>
  <si>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</si>
  <si>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</si>
  <si>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</si>
  <si>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</si>
  <si>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</si>
  <si>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</si>
  <si>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</si>
  <si>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</si>
  <si>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</si>
  <si>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</si>
  <si>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</si>
  <si>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</si>
  <si>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</si>
  <si>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</si>
  <si>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</si>
  <si>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</si>
  <si>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</si>
  <si>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</si>
  <si>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</si>
  <si>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</si>
  <si>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</si>
  <si>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</si>
  <si>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</si>
  <si>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</si>
  <si>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</si>
  <si>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</si>
  <si>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</si>
  <si>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</si>
  <si>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</si>
  <si>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</si>
  <si>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</si>
  <si>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</si>
  <si>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</si>
  <si>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</si>
  <si>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</si>
  <si>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</si>
  <si>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</si>
  <si>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</si>
  <si>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</si>
  <si>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</si>
  <si>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</si>
  <si>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</si>
  <si>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</si>
  <si>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</si>
  <si>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</si>
  <si>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</si>
  <si>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</si>
  <si>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</si>
  <si>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</si>
  <si>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</si>
  <si>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</si>
  <si>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</si>
  <si>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</si>
  <si>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</si>
  <si>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</si>
  <si>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</si>
  <si>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</si>
  <si>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</si>
  <si>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</si>
  <si>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</si>
  <si>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</si>
  <si>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</si>
  <si>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</si>
  <si>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</si>
  <si>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</si>
  <si>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</si>
  <si>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</si>
  <si>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</si>
  <si>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</si>
  <si>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</si>
  <si>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</si>
  <si>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</si>
  <si>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</si>
  <si>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</si>
  <si>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</si>
  <si>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</si>
  <si>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</si>
  <si>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</si>
  <si>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</si>
  <si>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</si>
  <si>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</si>
  <si>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</si>
  <si>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</si>
  <si>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</si>
  <si>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</si>
  <si>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</si>
  <si>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</si>
  <si>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</si>
  <si>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</si>
  <si>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</si>
  <si>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</si>
  <si>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</si>
  <si>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</si>
  <si>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</si>
  <si>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</si>
  <si>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</si>
  <si>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</si>
  <si>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</si>
  <si>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</si>
  <si>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</si>
  <si>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</si>
  <si>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</si>
  <si>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</si>
  <si>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</si>
  <si>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</si>
  <si>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</si>
  <si>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</si>
  <si>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</si>
  <si>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</si>
  <si>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</si>
  <si>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</si>
  <si>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</si>
  <si>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</si>
  <si>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</si>
  <si>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</si>
  <si>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</si>
  <si>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</si>
  <si>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</si>
  <si>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</si>
  <si>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</si>
  <si>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</si>
  <si>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</si>
  <si>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</si>
  <si>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</si>
  <si>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</si>
  <si>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</si>
  <si>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</si>
  <si>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</si>
  <si>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</si>
  <si>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</si>
  <si>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</si>
  <si>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</si>
  <si>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</si>
  <si>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</si>
  <si>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</si>
  <si>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</si>
  <si>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</si>
  <si>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</si>
  <si>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</si>
  <si>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</si>
  <si>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</si>
  <si>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</si>
  <si>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</si>
  <si>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</si>
  <si>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</si>
  <si>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</si>
  <si>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</si>
  <si>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</si>
  <si>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</si>
  <si>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</si>
  <si>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</si>
  <si>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</si>
  <si>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</si>
  <si>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</si>
  <si>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</si>
  <si>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</si>
  <si>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</si>
  <si>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</si>
  <si>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</si>
  <si>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</si>
  <si>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</si>
  <si>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</si>
  <si>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</si>
  <si>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</si>
  <si>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</si>
  <si>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</si>
  <si>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</si>
  <si>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</si>
  <si>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</si>
  <si>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</si>
  <si>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</si>
  <si>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</si>
  <si>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</si>
  <si>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</si>
  <si>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</si>
  <si>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</si>
  <si>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</si>
  <si>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</si>
  <si>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</si>
  <si>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</si>
  <si>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</si>
  <si>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</si>
  <si>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</si>
  <si>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</si>
  <si>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</si>
  <si>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</si>
  <si>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</si>
  <si>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</si>
  <si>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</si>
  <si>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</si>
  <si>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</si>
  <si>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</si>
  <si>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</si>
  <si>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</si>
  <si>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</si>
  <si>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</si>
  <si>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</si>
  <si>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</si>
  <si>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</si>
  <si>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</si>
  <si>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</si>
  <si>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</si>
  <si>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</si>
  <si>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</si>
  <si>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</si>
  <si>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</si>
  <si>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</si>
  <si>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</si>
  <si>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</si>
  <si>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</si>
  <si>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</si>
  <si>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</si>
  <si>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</si>
  <si>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</si>
  <si>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</si>
  <si>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</si>
  <si>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</si>
  <si>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</si>
  <si>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</si>
  <si>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</si>
  <si>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</si>
  <si>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</si>
  <si>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</si>
  <si>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</si>
  <si>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</si>
  <si>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</si>
  <si>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</si>
  <si>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</si>
  <si>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</si>
  <si>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</si>
  <si>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</si>
  <si>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</si>
  <si>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</si>
  <si>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</si>
  <si>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</si>
  <si>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</si>
  <si>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</si>
  <si>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</si>
  <si>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</si>
  <si>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</si>
  <si>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</si>
  <si>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</si>
  <si>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</si>
  <si>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</si>
  <si>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</si>
  <si>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</si>
  <si>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</si>
  <si>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</si>
  <si>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</si>
  <si>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</si>
  <si>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</si>
  <si>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</si>
  <si>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</si>
  <si>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</si>
  <si>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</si>
  <si>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</si>
  <si>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</si>
  <si>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</si>
  <si>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</si>
  <si>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</si>
  <si>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</si>
  <si>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</si>
  <si>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</si>
  <si>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</si>
  <si>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</si>
  <si>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</si>
  <si>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</si>
  <si>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</si>
  <si>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</si>
  <si>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</si>
  <si>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</si>
  <si>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</si>
  <si>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</si>
  <si>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</si>
  <si>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</si>
  <si>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</si>
  <si>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</si>
  <si>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</si>
  <si>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</si>
  <si>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</si>
  <si>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</si>
  <si>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</si>
  <si>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</si>
  <si>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</si>
  <si>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</si>
  <si>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</si>
  <si>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</si>
  <si>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</si>
  <si>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</si>
  <si>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</si>
  <si>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</si>
  <si>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</si>
  <si>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</si>
  <si>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</si>
  <si>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</si>
  <si>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</si>
  <si>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</si>
  <si>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</si>
  <si>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</si>
  <si>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</si>
  <si>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</si>
  <si>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</si>
  <si>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</si>
  <si>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</si>
  <si>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</si>
  <si>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</si>
  <si>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</si>
  <si>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</si>
  <si>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</si>
  <si>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</si>
  <si>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</si>
  <si>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</si>
  <si>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</si>
  <si>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</si>
  <si>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</si>
  <si>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</si>
  <si>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</si>
  <si>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</si>
  <si>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</si>
  <si>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</si>
  <si>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</si>
  <si>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</si>
  <si>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</si>
  <si>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</si>
  <si>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</si>
  <si>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</si>
  <si>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</si>
  <si>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</si>
  <si>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</si>
  <si>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</si>
  <si>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</si>
  <si>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</si>
  <si>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</si>
  <si>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</si>
  <si>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</si>
  <si>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</si>
  <si>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</si>
  <si>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</si>
  <si>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</si>
  <si>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</si>
  <si>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</si>
  <si>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</si>
  <si>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</si>
  <si>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</si>
  <si>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</si>
  <si>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</si>
  <si>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</si>
  <si>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</si>
  <si>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</si>
  <si>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</si>
  <si>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</si>
  <si>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</si>
  <si>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</si>
  <si>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</si>
  <si>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</si>
  <si>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</si>
  <si>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</si>
  <si>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</si>
  <si>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</si>
  <si>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</si>
  <si>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</si>
  <si>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</si>
  <si>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</si>
  <si>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</si>
  <si>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</si>
  <si>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</si>
  <si>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</si>
  <si>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</si>
  <si>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</si>
  <si>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</si>
  <si>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</si>
  <si>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</si>
  <si>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</si>
  <si>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</si>
  <si>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</si>
  <si>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</si>
  <si>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</si>
  <si>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</si>
  <si>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</si>
  <si>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</si>
  <si>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</si>
  <si>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</si>
  <si>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</si>
  <si>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</si>
  <si>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</si>
  <si>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</si>
  <si>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</si>
  <si>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</si>
  <si>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</si>
  <si>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</si>
  <si>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</si>
  <si>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</si>
  <si>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</si>
  <si>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</si>
  <si>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</si>
  <si>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</si>
  <si>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</si>
  <si>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</si>
  <si>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</si>
  <si>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</si>
  <si>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</si>
  <si>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</si>
  <si>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</si>
  <si>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</si>
  <si>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</si>
  <si>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</si>
  <si>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</si>
  <si>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</si>
  <si>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</si>
  <si>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</si>
  <si>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</si>
  <si>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</si>
  <si>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</si>
  <si>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</si>
  <si>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</si>
  <si>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</si>
  <si>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</si>
  <si>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</si>
  <si>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</si>
  <si>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</si>
  <si>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</si>
  <si>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</si>
  <si>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</si>
  <si>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</si>
  <si>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</si>
  <si>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</si>
  <si>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</si>
  <si>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</si>
  <si>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</si>
  <si>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</si>
  <si>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</si>
  <si>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</si>
  <si>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</si>
  <si>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</si>
  <si>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</si>
  <si>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</si>
  <si>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</si>
  <si>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</si>
  <si>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</si>
  <si>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</si>
  <si>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</si>
  <si>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</si>
  <si>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</si>
  <si>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</si>
  <si>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</si>
  <si>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</si>
  <si>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</si>
  <si>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</si>
  <si>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</si>
  <si>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</si>
  <si>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</si>
  <si>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</si>
  <si>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</si>
  <si>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</si>
  <si>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</si>
  <si>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</si>
  <si>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</si>
  <si>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</si>
  <si>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</si>
  <si>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</si>
  <si>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</si>
  <si>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</si>
  <si>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</si>
  <si>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</si>
  <si>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</si>
  <si>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</si>
  <si>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</si>
  <si>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</si>
  <si>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</si>
  <si>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</si>
  <si>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</si>
  <si>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</si>
  <si>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</si>
  <si>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</si>
  <si>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</si>
  <si>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</si>
  <si>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</si>
  <si>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</si>
  <si>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</si>
  <si>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</si>
  <si>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</si>
  <si>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</si>
  <si>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</si>
  <si>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</si>
  <si>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</si>
  <si>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</si>
  <si>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</si>
  <si>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</si>
  <si>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</si>
  <si>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</si>
  <si>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</si>
  <si>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</si>
  <si>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</si>
  <si>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</si>
  <si>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</si>
  <si>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</si>
  <si>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</si>
  <si>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</si>
  <si>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</si>
  <si>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</si>
  <si>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</si>
  <si>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</si>
  <si>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</si>
  <si>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</si>
  <si>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</si>
  <si>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</si>
  <si>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</si>
  <si>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</si>
  <si>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</si>
  <si>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</si>
  <si>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</si>
  <si>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</si>
  <si>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</si>
  <si>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</si>
  <si>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</si>
  <si>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</si>
  <si>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</si>
  <si>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</si>
  <si>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</si>
  <si>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</si>
  <si>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</si>
  <si>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</si>
  <si>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</si>
  <si>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</si>
  <si>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</si>
  <si>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</si>
  <si>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</si>
  <si>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</si>
  <si>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</si>
  <si>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</si>
  <si>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</si>
  <si>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</si>
  <si>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</si>
  <si>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</si>
  <si>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</si>
  <si>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</si>
  <si>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</si>
  <si>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</si>
  <si>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</si>
  <si>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</si>
  <si>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</si>
  <si>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</si>
  <si>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</si>
  <si>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</si>
  <si>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</si>
  <si>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</si>
  <si>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</si>
  <si>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</si>
  <si>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</si>
  <si>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</si>
  <si>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</si>
  <si>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</si>
  <si>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</si>
  <si>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</si>
  <si>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</si>
  <si>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</si>
  <si>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</si>
  <si>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</si>
  <si>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</si>
  <si>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</si>
  <si>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</si>
  <si>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</si>
  <si>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</si>
  <si>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</si>
  <si>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</si>
  <si>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</si>
  <si>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</si>
  <si>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</si>
  <si>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</si>
  <si>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</si>
  <si>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</si>
  <si>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</si>
  <si>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</si>
  <si>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</si>
  <si>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</si>
  <si>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</si>
  <si>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</si>
  <si>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</si>
  <si>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</si>
  <si>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</si>
  <si>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</si>
  <si>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</si>
  <si>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</si>
  <si>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</si>
  <si>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</si>
  <si>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</si>
  <si>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</si>
  <si>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</si>
  <si>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</si>
  <si>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</si>
  <si>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</si>
  <si>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</si>
  <si>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</si>
  <si>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</si>
  <si>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</si>
  <si>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</si>
  <si>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</si>
  <si>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</si>
  <si>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</si>
  <si>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</si>
  <si>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</si>
  <si>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</si>
  <si>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</si>
  <si>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</si>
  <si>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</si>
  <si>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</si>
  <si>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</si>
  <si>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</si>
  <si>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</si>
  <si>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</si>
  <si>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</si>
  <si>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</si>
  <si>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</si>
  <si>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</si>
  <si>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</si>
  <si>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</si>
  <si>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</si>
  <si>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</si>
  <si>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</si>
  <si>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</si>
  <si>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</si>
  <si>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</si>
  <si>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</si>
  <si>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</si>
  <si>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</si>
  <si>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</si>
  <si>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</si>
  <si>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</si>
  <si>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</si>
  <si>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</si>
  <si>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</si>
  <si>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</si>
  <si>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</si>
  <si>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</si>
  <si>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</si>
  <si>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</si>
  <si>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</si>
  <si>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</si>
  <si>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</si>
  <si>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</si>
  <si>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</si>
  <si>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</si>
  <si>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</si>
  <si>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</si>
  <si>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</si>
  <si>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</si>
  <si>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</si>
  <si>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</si>
  <si>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</si>
  <si>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</si>
  <si>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</si>
  <si>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</si>
  <si>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</si>
  <si>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</si>
  <si>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</si>
  <si>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</si>
  <si>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</si>
  <si>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</si>
  <si>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</si>
  <si>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</si>
  <si>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</si>
  <si>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</si>
  <si>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</si>
  <si>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</si>
  <si>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</si>
  <si>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</si>
  <si>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</si>
  <si>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</si>
  <si>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</si>
  <si>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</si>
  <si>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</si>
  <si>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</si>
  <si>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</si>
  <si>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</si>
  <si>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</si>
  <si>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</si>
  <si>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</si>
  <si>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</si>
  <si>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</si>
  <si>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</si>
  <si>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</si>
  <si>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</si>
  <si>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</si>
  <si>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</si>
  <si>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</si>
  <si>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</si>
  <si>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</si>
  <si>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</si>
  <si>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</si>
  <si>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</si>
  <si>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</si>
  <si>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</si>
  <si>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</si>
  <si>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</si>
  <si>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</si>
  <si>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</si>
  <si>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</si>
  <si>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</si>
  <si>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</si>
  <si>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</si>
  <si>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</si>
  <si>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</si>
  <si>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</si>
  <si>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</si>
  <si>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</si>
  <si>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</si>
  <si>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</si>
  <si>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</si>
  <si>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</si>
  <si>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</si>
  <si>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</si>
  <si>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</si>
  <si>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</si>
  <si>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</si>
  <si>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</si>
  <si>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</si>
  <si>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</si>
  <si>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</si>
  <si>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</si>
  <si>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</si>
  <si>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</si>
  <si>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</si>
  <si>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</si>
  <si>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</si>
  <si>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</si>
  <si>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</si>
  <si>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</si>
  <si>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</si>
  <si>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</si>
  <si>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</si>
  <si>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</si>
  <si>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</si>
  <si>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</si>
  <si>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</si>
  <si>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</si>
  <si>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</si>
  <si>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</si>
  <si>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</si>
  <si>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</si>
  <si>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</si>
  <si>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</si>
  <si>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</si>
  <si>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</si>
  <si>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</si>
  <si>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</si>
  <si>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</si>
  <si>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</si>
  <si>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</si>
  <si>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</si>
  <si>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</si>
  <si>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</si>
  <si>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</si>
  <si>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</si>
  <si>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</si>
  <si>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</si>
  <si>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</si>
  <si>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</si>
  <si>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</si>
  <si>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</si>
  <si>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</si>
  <si>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</si>
  <si>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</si>
  <si>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</si>
  <si>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</si>
  <si>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</si>
  <si>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</si>
  <si>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</si>
  <si>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</si>
  <si>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</si>
  <si>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</si>
  <si>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</si>
  <si>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</si>
  <si>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</si>
  <si>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</si>
  <si>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</si>
  <si>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</si>
  <si>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</si>
  <si>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</si>
  <si>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</si>
  <si>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</si>
  <si>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</si>
  <si>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</si>
  <si>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</si>
  <si>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</si>
  <si>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</si>
  <si>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</si>
  <si>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</si>
  <si>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</si>
  <si>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</si>
  <si>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</si>
  <si>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</si>
  <si>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</si>
  <si>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</si>
  <si>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</si>
  <si>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</si>
  <si>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</si>
  <si>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</si>
  <si>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</si>
  <si>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</si>
  <si>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</si>
  <si>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</si>
  <si>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</si>
  <si>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</si>
  <si>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</si>
  <si>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</si>
  <si>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</si>
  <si>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</si>
  <si>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</si>
  <si>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</si>
  <si>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</si>
  <si>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</si>
  <si>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</si>
  <si>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</si>
  <si>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</si>
  <si>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</si>
  <si>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</si>
  <si>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</si>
  <si>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</si>
  <si>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</si>
  <si>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</si>
  <si>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</si>
  <si>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</si>
  <si>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</si>
  <si>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</si>
  <si>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</si>
  <si>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</si>
  <si>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</si>
  <si>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</si>
  <si>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</si>
  <si>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</si>
  <si>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</si>
  <si>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</si>
  <si>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</si>
  <si>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</si>
  <si>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</si>
  <si>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</si>
  <si>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</si>
  <si>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</si>
  <si>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</si>
  <si>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</si>
  <si>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</si>
  <si>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</si>
  <si>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</si>
  <si>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</si>
  <si>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</si>
  <si>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</si>
  <si>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</si>
  <si>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</si>
  <si>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</si>
  <si>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</si>
  <si>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</si>
  <si>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</si>
  <si>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</si>
  <si>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</si>
  <si>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</si>
  <si>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</si>
  <si>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</si>
  <si>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</si>
  <si>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</si>
  <si>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</si>
  <si>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</si>
  <si>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</si>
  <si>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</si>
  <si>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</si>
  <si>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</si>
  <si>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</si>
  <si>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</si>
  <si>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</si>
  <si>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</si>
  <si>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</si>
  <si>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</si>
  <si>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</si>
  <si>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</si>
  <si>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</si>
  <si>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</si>
  <si>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</si>
  <si>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</si>
  <si>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</si>
  <si>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</si>
  <si>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</si>
  <si>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</si>
  <si>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</si>
  <si>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</si>
  <si>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</si>
  <si>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</si>
  <si>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</si>
  <si>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</si>
  <si>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</si>
  <si>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</si>
  <si>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</si>
  <si>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</si>
  <si>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</si>
  <si>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</si>
  <si>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</si>
  <si>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</si>
  <si>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</si>
  <si>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</si>
  <si>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</si>
  <si>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</si>
  <si>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</si>
  <si>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</si>
  <si>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</si>
  <si>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</si>
  <si>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</si>
  <si>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</si>
  <si>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</si>
  <si>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</si>
  <si>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</si>
  <si>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</si>
  <si>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</si>
  <si>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</si>
  <si>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</si>
  <si>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</si>
  <si>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</si>
  <si>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</si>
  <si>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</si>
  <si>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</si>
  <si>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</si>
  <si>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</si>
  <si>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</si>
  <si>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</si>
  <si>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</si>
  <si>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</si>
  <si>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</si>
  <si>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</si>
  <si>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</si>
  <si>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</si>
  <si>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</si>
  <si>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</si>
  <si>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</si>
  <si>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</si>
  <si>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</si>
  <si>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</si>
  <si>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</si>
  <si>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</si>
  <si>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</si>
  <si>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</si>
  <si>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</si>
  <si>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</si>
  <si>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</si>
  <si>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</si>
  <si>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</si>
  <si>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</si>
  <si>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</si>
  <si>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</si>
  <si>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</si>
  <si>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</si>
  <si>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</si>
  <si>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</si>
  <si>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</si>
  <si>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</si>
  <si>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</si>
  <si>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</si>
  <si>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</si>
  <si>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</si>
  <si>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</si>
  <si>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</si>
  <si>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</si>
  <si>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</si>
  <si>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</si>
  <si>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</si>
  <si>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</si>
  <si>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</si>
  <si>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</si>
  <si>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</si>
  <si>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</si>
  <si>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</si>
  <si>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</si>
  <si>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</si>
  <si>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</si>
  <si>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</si>
  <si>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</si>
  <si>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</si>
  <si>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</si>
  <si>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</si>
  <si>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</si>
  <si>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</si>
  <si>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</si>
  <si>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</si>
  <si>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</si>
  <si>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</si>
  <si>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</si>
  <si>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</si>
  <si>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</si>
  <si>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</si>
  <si>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</si>
  <si>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</si>
  <si>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</si>
  <si>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</si>
  <si>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</si>
  <si>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</si>
  <si>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</si>
  <si>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</si>
  <si>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</si>
  <si>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</si>
  <si>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</si>
  <si>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</si>
  <si>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</si>
  <si>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</si>
  <si>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</si>
  <si>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</si>
  <si>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</si>
  <si>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</si>
  <si>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</si>
  <si>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</si>
  <si>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</si>
  <si>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</si>
  <si>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</si>
  <si>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</si>
  <si>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</si>
  <si>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</si>
  <si>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</si>
  <si>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</si>
  <si>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</si>
  <si>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</si>
  <si>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</si>
  <si>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</si>
  <si>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</si>
  <si>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</si>
  <si>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</si>
  <si>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</si>
  <si>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</si>
  <si>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</si>
  <si>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</si>
  <si>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</si>
  <si>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</si>
  <si>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</si>
  <si>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</si>
  <si>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</si>
  <si>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</si>
  <si>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</si>
  <si>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</si>
  <si>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</si>
  <si>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</si>
  <si>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</si>
  <si>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</si>
  <si>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</si>
  <si>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</si>
  <si>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</si>
  <si>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</si>
  <si>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</si>
  <si>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</si>
  <si>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</si>
  <si>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</si>
  <si>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</si>
  <si>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</si>
  <si>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</si>
  <si>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</si>
  <si>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</si>
  <si>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</si>
  <si>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</si>
  <si>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</si>
  <si>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</si>
  <si>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</si>
  <si>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</si>
  <si>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</si>
  <si>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</si>
  <si>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</si>
  <si>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</si>
  <si>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</si>
  <si>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</si>
  <si>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</si>
  <si>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</si>
  <si>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</si>
  <si>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</si>
  <si>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</si>
  <si>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</si>
  <si>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</si>
  <si>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</si>
  <si>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</si>
  <si>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</si>
  <si>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</si>
  <si>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</si>
  <si>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</si>
  <si>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</si>
  <si>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</si>
  <si>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</si>
  <si>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</si>
  <si>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</si>
  <si>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</si>
  <si>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</si>
  <si>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</si>
  <si>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</si>
  <si>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</si>
  <si>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</si>
  <si>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</si>
  <si>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</si>
  <si>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</si>
  <si>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</si>
  <si>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</si>
  <si>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</si>
  <si>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</si>
  <si>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</si>
  <si>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</si>
  <si>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</si>
  <si>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</si>
  <si>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</si>
  <si>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</si>
  <si>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</si>
  <si>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</si>
  <si>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</si>
  <si>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</si>
  <si>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</si>
  <si>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</si>
  <si>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</si>
  <si>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</si>
  <si>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</si>
  <si>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</si>
  <si>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</si>
  <si>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</si>
  <si>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</si>
  <si>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</si>
  <si>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</si>
  <si>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</si>
  <si>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</si>
  <si>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</si>
  <si>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</si>
  <si>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</si>
  <si>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</si>
  <si>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</si>
  <si>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</si>
  <si>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</si>
  <si>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</si>
  <si>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</si>
  <si>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</si>
  <si>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</si>
  <si>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</si>
  <si>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</si>
  <si>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</si>
  <si>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</si>
  <si>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</si>
  <si>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</si>
  <si>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</si>
  <si>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</si>
  <si>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</si>
  <si>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</si>
  <si>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</si>
  <si>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</si>
  <si>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</si>
  <si>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</si>
  <si>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</si>
  <si>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</si>
  <si>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</si>
  <si>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</si>
  <si>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</si>
  <si>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</si>
  <si>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</si>
  <si>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</si>
  <si>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</si>
  <si>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</si>
  <si>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</si>
  <si>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</si>
  <si>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</si>
  <si>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</si>
  <si>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</si>
  <si>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</si>
  <si>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</si>
  <si>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</si>
  <si>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</si>
  <si>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</si>
  <si>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</si>
  <si>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</si>
  <si>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</si>
  <si>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</si>
  <si>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</si>
  <si>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</si>
  <si>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</si>
  <si>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</si>
  <si>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</si>
  <si>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</si>
  <si>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</si>
  <si>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</si>
  <si>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</si>
  <si>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</si>
  <si>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</si>
  <si>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</si>
  <si>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</si>
  <si>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</si>
  <si>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</si>
  <si>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</si>
  <si>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</si>
  <si>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</si>
  <si>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</si>
  <si>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</si>
  <si>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</si>
  <si>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</si>
  <si>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</si>
  <si>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</si>
  <si>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</si>
  <si>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</si>
  <si>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</si>
  <si>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</si>
  <si>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</si>
  <si>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</si>
  <si>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</si>
  <si>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</si>
  <si>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</si>
  <si>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</si>
  <si>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</si>
  <si>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</si>
  <si>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</si>
  <si>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</si>
  <si>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</si>
  <si>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</si>
  <si>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</si>
  <si>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</si>
  <si>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</si>
  <si>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</si>
  <si>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</si>
  <si>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</si>
  <si>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</si>
  <si>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</si>
  <si>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</si>
  <si>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</si>
  <si>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</si>
  <si>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</si>
  <si>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</si>
  <si>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</si>
  <si>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</si>
  <si>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</si>
  <si>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</si>
  <si>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</si>
  <si>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</si>
  <si>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</si>
  <si>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</si>
  <si>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</si>
  <si>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</si>
  <si>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</si>
  <si>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</si>
  <si>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</si>
  <si>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</si>
  <si>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</si>
  <si>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</si>
  <si>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</si>
  <si>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</si>
  <si>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</si>
  <si>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</si>
  <si>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</si>
  <si>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</si>
  <si>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</si>
  <si>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</si>
  <si>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</si>
  <si>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</si>
  <si>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</si>
  <si>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</si>
  <si>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</si>
  <si>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</si>
  <si>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</si>
  <si>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</si>
  <si>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</si>
  <si>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</si>
  <si>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</si>
  <si>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</si>
  <si>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</si>
  <si>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</si>
  <si>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</si>
  <si>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</si>
  <si>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</si>
  <si>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</si>
  <si>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</si>
  <si>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</si>
  <si>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</si>
  <si>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</si>
  <si>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</si>
  <si>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</si>
  <si>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</si>
  <si>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</si>
  <si>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</si>
  <si>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</si>
  <si>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</si>
  <si>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</si>
  <si>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</si>
  <si>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</si>
  <si>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</si>
  <si>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</si>
  <si>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</si>
  <si>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</si>
  <si>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</si>
  <si>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</si>
  <si>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</si>
  <si>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</si>
  <si>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</si>
  <si>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</si>
  <si>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</si>
  <si>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</si>
  <si>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</si>
  <si>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</si>
  <si>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</si>
  <si>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</si>
  <si>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</si>
  <si>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</si>
  <si>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</si>
  <si>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</si>
  <si>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</si>
  <si>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</si>
  <si>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</si>
  <si>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</si>
  <si>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</si>
  <si>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</si>
  <si>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</si>
  <si>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</si>
  <si>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</si>
  <si>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</si>
  <si>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</si>
  <si>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</si>
  <si>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</si>
  <si>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</si>
  <si>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</si>
  <si>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</si>
  <si>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</si>
  <si>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</si>
  <si>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</si>
  <si>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</si>
  <si>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</si>
  <si>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</si>
  <si>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</si>
  <si>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</si>
  <si>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</si>
  <si>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</si>
  <si>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</si>
  <si>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</si>
  <si>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</si>
  <si>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</si>
  <si>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</si>
  <si>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</si>
  <si>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</si>
  <si>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</si>
  <si>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</si>
  <si>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</si>
  <si>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</si>
  <si>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</si>
  <si>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</si>
  <si>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</si>
  <si>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</si>
  <si>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</si>
  <si>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</si>
  <si>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</si>
  <si>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</si>
  <si>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</si>
  <si>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</si>
  <si>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</si>
  <si>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</si>
  <si>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</si>
  <si>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</si>
  <si>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</si>
  <si>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</si>
  <si>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</si>
  <si>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</si>
  <si>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</si>
  <si>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</si>
  <si>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</si>
  <si>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</si>
  <si>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</si>
  <si>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</si>
  <si>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</si>
  <si>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</si>
  <si>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</si>
  <si>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</si>
  <si>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</si>
  <si>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</si>
  <si>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</si>
  <si>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</si>
  <si>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</si>
  <si>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</si>
  <si>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</si>
  <si>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</si>
  <si>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</si>
  <si>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</si>
  <si>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</si>
  <si>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</si>
  <si>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</si>
  <si>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</si>
  <si>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</si>
  <si>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</si>
  <si>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</si>
  <si>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</si>
  <si>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</si>
  <si>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</si>
  <si>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</si>
  <si>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</si>
  <si>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</si>
  <si>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</si>
  <si>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</si>
  <si>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</si>
  <si>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</si>
  <si>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</si>
  <si>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</si>
  <si>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</si>
  <si>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</si>
  <si>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</si>
  <si>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</si>
  <si>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</si>
  <si>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</si>
  <si>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</si>
  <si>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</si>
  <si>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</si>
  <si>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</si>
  <si>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</si>
  <si>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</si>
  <si>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</si>
  <si>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</si>
  <si>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</si>
  <si>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</si>
  <si>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</si>
  <si>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</si>
  <si>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</si>
  <si>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</si>
  <si>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</si>
  <si>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</si>
  <si>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</si>
  <si>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</si>
  <si>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</si>
  <si>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</si>
  <si>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</si>
  <si>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</si>
  <si>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</si>
  <si>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</si>
  <si>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</si>
  <si>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</si>
  <si>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</si>
  <si>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</si>
  <si>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</si>
  <si>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</si>
  <si>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</si>
  <si>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</si>
  <si>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</si>
  <si>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</si>
  <si>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</si>
  <si>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</si>
  <si>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</si>
  <si>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</si>
  <si>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</si>
  <si>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</si>
  <si>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</si>
  <si>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</si>
  <si>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</si>
  <si>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</si>
  <si>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</si>
  <si>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</si>
  <si>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</si>
  <si>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</si>
  <si>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</si>
  <si>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</si>
  <si>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</si>
  <si>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</si>
  <si>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</si>
  <si>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</si>
  <si>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</si>
  <si>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</si>
  <si>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</si>
  <si>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</si>
  <si>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</si>
  <si>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</si>
  <si>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</si>
  <si>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</si>
  <si>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</si>
  <si>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</si>
  <si>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</si>
  <si>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</si>
  <si>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</si>
  <si>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</si>
  <si>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</si>
  <si>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</si>
  <si>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</si>
  <si>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</si>
  <si>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</si>
  <si>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</si>
  <si>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</si>
  <si>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</si>
  <si>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</si>
  <si>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</si>
  <si>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</si>
  <si>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</si>
  <si>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</si>
  <si>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</si>
  <si>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</si>
  <si>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</si>
  <si>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</si>
  <si>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</si>
  <si>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</si>
  <si>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</si>
  <si>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</si>
  <si>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</si>
  <si>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</si>
  <si>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</si>
  <si>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</si>
  <si>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</si>
  <si>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</si>
  <si>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</si>
  <si>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</si>
  <si>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</si>
  <si>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</si>
  <si>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</si>
  <si>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</si>
  <si>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</si>
  <si>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</si>
  <si>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</si>
  <si>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</si>
  <si>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</si>
  <si>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</si>
  <si>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</si>
  <si>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</si>
  <si>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</si>
  <si>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</si>
  <si>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</si>
  <si>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</si>
  <si>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</si>
  <si>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</si>
  <si>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</si>
  <si>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</si>
  <si>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</si>
  <si>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</si>
  <si>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</si>
  <si>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</si>
  <si>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</si>
  <si>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</si>
  <si>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</si>
  <si>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</si>
  <si>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</si>
  <si>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</si>
  <si>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</si>
  <si>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</si>
  <si>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</si>
  <si>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</si>
  <si>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</si>
  <si>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</si>
  <si>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</si>
  <si>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</si>
  <si>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</si>
  <si>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</si>
  <si>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</si>
  <si>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</si>
  <si>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</si>
  <si>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</si>
  <si>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</si>
  <si>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</si>
  <si>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</si>
  <si>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</si>
  <si>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</si>
  <si>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</si>
  <si>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</si>
  <si>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</si>
  <si>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</si>
  <si>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</si>
  <si>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</si>
  <si>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</si>
  <si>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</si>
  <si>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</si>
  <si>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</si>
  <si>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</si>
  <si>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</si>
  <si>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</si>
  <si>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</si>
  <si>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</si>
  <si>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</si>
  <si>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</si>
  <si>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</si>
  <si>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</si>
  <si>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</si>
  <si>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</si>
  <si>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</si>
  <si>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</si>
  <si>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</si>
  <si>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</si>
  <si>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</si>
  <si>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</si>
  <si>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</si>
  <si>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</si>
  <si>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</si>
  <si>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</si>
  <si>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</si>
  <si>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</si>
  <si>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</si>
  <si>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</si>
  <si>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</si>
  <si>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</si>
  <si>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</si>
  <si>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</si>
  <si>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</si>
  <si>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</si>
  <si>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</si>
  <si>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</si>
  <si>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</si>
  <si>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</si>
  <si>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</si>
  <si>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</si>
  <si>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</si>
  <si>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</si>
  <si>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</si>
  <si>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</si>
  <si>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</si>
  <si>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</si>
  <si>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</si>
  <si>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</si>
  <si>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</si>
  <si>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</si>
  <si>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</si>
  <si>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</si>
  <si>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</si>
  <si>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</si>
  <si>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</si>
  <si>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</si>
  <si>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</si>
  <si>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</si>
  <si>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</si>
  <si>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</si>
  <si>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</si>
  <si>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</si>
  <si>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</si>
  <si>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</si>
  <si>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</si>
  <si>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</si>
  <si>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</si>
  <si>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</si>
  <si>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</si>
  <si>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</si>
  <si>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</si>
  <si>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</si>
  <si>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</si>
  <si>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</si>
  <si>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</si>
  <si>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</si>
  <si>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</si>
  <si>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</si>
  <si>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</si>
  <si>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</si>
  <si>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</si>
  <si>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</si>
  <si>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</si>
  <si>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</si>
  <si>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</si>
  <si>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</si>
  <si>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</si>
  <si>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</si>
  <si>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</si>
  <si>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</si>
  <si>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</si>
  <si>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</si>
  <si>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</si>
  <si>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</si>
  <si>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</si>
  <si>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</si>
  <si>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</si>
  <si>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</si>
  <si>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</si>
  <si>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</si>
  <si>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</si>
  <si>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</si>
  <si>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</si>
  <si>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</si>
  <si>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</si>
  <si>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</si>
  <si>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</si>
  <si>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</si>
  <si>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</si>
  <si>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</si>
  <si>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</si>
  <si>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</si>
  <si>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</si>
  <si>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</si>
  <si>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</si>
  <si>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</si>
  <si>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</si>
  <si>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</si>
  <si>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</si>
  <si>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</si>
  <si>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</si>
  <si>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</si>
  <si>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</si>
  <si>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</si>
  <si>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</si>
  <si>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</si>
  <si>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</si>
  <si>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</si>
  <si>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</si>
  <si>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</si>
  <si>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</si>
  <si>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</si>
  <si>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</si>
  <si>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</si>
  <si>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</si>
  <si>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</si>
  <si>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</si>
  <si>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</si>
  <si>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</si>
  <si>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</si>
  <si>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</si>
  <si>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</si>
  <si>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</si>
  <si>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</si>
  <si>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</si>
  <si>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</si>
  <si>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</si>
  <si>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</si>
  <si>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</si>
  <si>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</si>
  <si>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</si>
  <si>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</si>
  <si>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</si>
  <si>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</si>
  <si>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</si>
  <si>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</si>
  <si>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</si>
  <si>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</si>
  <si>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</si>
  <si>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</si>
  <si>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</si>
  <si>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</si>
  <si>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</si>
  <si>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</si>
  <si>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</si>
  <si>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</si>
  <si>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</si>
  <si>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</si>
  <si>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</si>
  <si>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</si>
  <si>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</si>
  <si>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</si>
  <si>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</si>
  <si>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</si>
  <si>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</si>
  <si>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</si>
  <si>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</si>
  <si>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</si>
  <si>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</si>
  <si>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</si>
  <si>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</si>
  <si>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</si>
  <si>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</si>
  <si>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</si>
  <si>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</si>
  <si>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</si>
  <si>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</si>
  <si>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</si>
  <si>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</si>
  <si>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</si>
  <si>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</si>
  <si>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</si>
  <si>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</si>
  <si>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</si>
  <si>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</si>
  <si>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</si>
  <si>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</si>
  <si>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</si>
  <si>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</si>
  <si>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</si>
  <si>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</si>
  <si>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</si>
  <si>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</si>
  <si>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</si>
  <si>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</si>
  <si>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</si>
  <si>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</si>
  <si>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</si>
  <si>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</si>
  <si>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</si>
  <si>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</si>
  <si>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</si>
  <si>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</si>
  <si>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</si>
  <si>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</si>
  <si>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</si>
  <si>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</si>
  <si>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</si>
  <si>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</si>
  <si>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</si>
  <si>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</si>
  <si>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</si>
  <si>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</si>
  <si>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</si>
  <si>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</si>
  <si>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</si>
  <si>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</si>
  <si>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</si>
  <si>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</si>
  <si>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</si>
  <si>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</si>
  <si>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</si>
  <si>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</si>
  <si>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</si>
  <si>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</si>
  <si>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</si>
  <si>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</si>
  <si>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</si>
  <si>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</si>
  <si>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</si>
  <si>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</si>
  <si>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</si>
  <si>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</si>
  <si>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</si>
  <si>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</si>
  <si>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</si>
  <si>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</si>
  <si>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</si>
  <si>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</si>
  <si>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</si>
  <si>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</si>
  <si>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</si>
  <si>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</si>
  <si>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</si>
  <si>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</si>
  <si>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</si>
  <si>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</si>
  <si>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</si>
  <si>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</si>
  <si>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</si>
  <si>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</si>
  <si>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</si>
  <si>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</si>
  <si>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</si>
  <si>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</si>
  <si>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</si>
  <si>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</si>
  <si>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</si>
  <si>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</si>
  <si>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</si>
  <si>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</si>
  <si>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</si>
  <si>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</si>
  <si>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</si>
  <si>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</si>
  <si>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</si>
  <si>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</si>
  <si>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</si>
  <si>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</si>
  <si>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</si>
  <si>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</si>
  <si>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</si>
  <si>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</si>
  <si>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</si>
  <si>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</si>
  <si>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</si>
  <si>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</si>
  <si>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</si>
  <si>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</si>
  <si>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</si>
  <si>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</si>
  <si>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</si>
  <si>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</si>
  <si>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</si>
  <si>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</si>
  <si>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</si>
  <si>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</si>
  <si>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</si>
  <si>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</si>
  <si>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</si>
  <si>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</si>
  <si>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</si>
  <si>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</si>
  <si>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</si>
  <si>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</si>
  <si>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</si>
  <si>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</si>
  <si>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</si>
  <si>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</si>
  <si>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</si>
  <si>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</si>
  <si>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</si>
  <si>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</si>
  <si>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</si>
  <si>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</si>
  <si>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</si>
  <si>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</si>
  <si>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</si>
  <si>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</si>
  <si>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</si>
  <si>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</si>
  <si>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</si>
  <si>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</si>
  <si>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</si>
  <si>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</si>
  <si>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</si>
  <si>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</si>
  <si>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</si>
  <si>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</si>
  <si>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</si>
  <si>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</si>
  <si>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</si>
  <si>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</si>
  <si>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</si>
  <si>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</si>
  <si>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</si>
  <si>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</si>
  <si>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</si>
  <si>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</si>
  <si>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</si>
  <si>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</si>
  <si>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</si>
  <si>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</si>
  <si>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</si>
  <si>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</si>
  <si>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</si>
  <si>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</si>
  <si>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</si>
  <si>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</si>
  <si>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</si>
  <si>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</si>
  <si>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</si>
  <si>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</si>
  <si>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</si>
  <si>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</si>
  <si>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</si>
  <si>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</si>
  <si>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</si>
  <si>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</si>
  <si>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</si>
  <si>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</si>
  <si>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</si>
  <si>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</si>
  <si>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</si>
  <si>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</si>
  <si>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</si>
  <si>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</si>
  <si>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</si>
  <si>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</si>
  <si>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</si>
  <si>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</si>
  <si>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</si>
  <si>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</si>
  <si>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</si>
  <si>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</si>
  <si>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</si>
  <si>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</si>
  <si>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</si>
  <si>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</si>
  <si>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</si>
  <si>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</si>
  <si>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</si>
  <si>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</si>
  <si>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</si>
  <si>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</si>
  <si>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</si>
  <si>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</si>
  <si>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</si>
  <si>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</si>
  <si>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</si>
  <si>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</si>
  <si>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</si>
  <si>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</si>
  <si>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</si>
  <si>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</si>
  <si>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</si>
  <si>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</si>
  <si>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</si>
  <si>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</si>
  <si>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</si>
  <si>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</si>
  <si>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</si>
  <si>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</si>
  <si>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</si>
  <si>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</si>
  <si>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</si>
  <si>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</si>
  <si>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</si>
  <si>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</si>
  <si>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</si>
  <si>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</si>
  <si>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</si>
  <si>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</si>
  <si>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</si>
  <si>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</si>
  <si>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</si>
  <si>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</si>
  <si>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</si>
  <si>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</si>
  <si>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</si>
  <si>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</si>
  <si>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</si>
  <si>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</si>
  <si>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</si>
  <si>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</si>
  <si>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</si>
  <si>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</si>
  <si>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</si>
  <si>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</si>
  <si>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</si>
  <si>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</si>
  <si>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</si>
  <si>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</si>
  <si>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</si>
  <si>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</si>
  <si>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</si>
  <si>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</si>
  <si>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</si>
  <si>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</si>
  <si>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</si>
  <si>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</si>
  <si>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</si>
  <si>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</si>
  <si>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</si>
  <si>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</si>
  <si>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</si>
  <si>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</si>
  <si>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</si>
  <si>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</si>
  <si>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</si>
  <si>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</si>
  <si>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</si>
  <si>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</si>
  <si>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</si>
  <si>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</si>
  <si>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</si>
  <si>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</si>
  <si>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</si>
  <si>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</si>
  <si>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</si>
  <si>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</si>
  <si>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</si>
  <si>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</si>
  <si>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</si>
  <si>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</si>
  <si>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</si>
  <si>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</si>
  <si>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</si>
  <si>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</si>
  <si>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</si>
  <si>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</si>
  <si>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</si>
  <si>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</si>
  <si>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</si>
  <si>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</si>
  <si>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</si>
  <si>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</si>
  <si>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</si>
  <si>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</si>
  <si>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</si>
  <si>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</si>
  <si>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</si>
  <si>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</si>
  <si>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</si>
  <si>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</si>
  <si>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</si>
  <si>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</si>
  <si>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</si>
  <si>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</si>
  <si>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</si>
  <si>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</si>
  <si>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</si>
  <si>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</si>
  <si>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</si>
  <si>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</si>
  <si>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</si>
  <si>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</si>
  <si>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</si>
  <si>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</si>
  <si>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</si>
  <si>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</si>
  <si>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</si>
  <si>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</si>
  <si>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</si>
  <si>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</si>
  <si>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</si>
  <si>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</si>
  <si>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</si>
  <si>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</si>
  <si>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</si>
  <si>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</si>
  <si>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</si>
  <si>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</si>
  <si>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</si>
  <si>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</si>
  <si>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</si>
  <si>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</si>
  <si>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</si>
  <si>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</si>
  <si>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</si>
  <si>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</si>
  <si>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</si>
  <si>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</si>
  <si>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</si>
  <si>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</si>
  <si>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</si>
  <si>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</si>
  <si>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</si>
  <si>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</si>
  <si>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</si>
  <si>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</si>
  <si>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</si>
  <si>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</si>
  <si>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</si>
  <si>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</si>
  <si>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</si>
  <si>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</si>
  <si>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</si>
  <si>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</si>
  <si>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</si>
  <si>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</si>
  <si>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</si>
  <si>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</si>
  <si>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</si>
  <si>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</si>
  <si>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</si>
  <si>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</si>
  <si>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</si>
  <si>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</si>
  <si>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</si>
  <si>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</si>
  <si>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</si>
  <si>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</si>
  <si>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</si>
  <si>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</si>
  <si>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</si>
  <si>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</si>
  <si>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</si>
  <si>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</si>
  <si>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</si>
  <si>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</si>
  <si>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</si>
  <si>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</si>
  <si>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</si>
  <si>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</si>
  <si>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</si>
  <si>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</si>
  <si>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</si>
  <si>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</si>
  <si>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</si>
  <si>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</si>
  <si>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</si>
  <si>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</si>
  <si>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</si>
  <si>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</si>
  <si>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</si>
  <si>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</si>
  <si>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</si>
  <si>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</si>
  <si>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</si>
  <si>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</si>
  <si>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</si>
  <si>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</si>
  <si>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</si>
  <si>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</si>
  <si>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</si>
  <si>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</si>
  <si>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</si>
  <si>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</si>
  <si>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</si>
  <si>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</si>
  <si>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</si>
  <si>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</si>
  <si>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</si>
  <si>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</si>
  <si>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</si>
  <si>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</si>
  <si>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</si>
  <si>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</si>
  <si>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</si>
  <si>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</si>
  <si>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</si>
  <si>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</si>
  <si>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</si>
  <si>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</si>
  <si>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</si>
  <si>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</si>
  <si>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</si>
  <si>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</si>
  <si>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</si>
  <si>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</si>
  <si>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</si>
  <si>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</si>
  <si>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</si>
  <si>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</si>
  <si>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</si>
  <si>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</si>
  <si>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</si>
  <si>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</si>
  <si>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</si>
  <si>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</si>
  <si>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</si>
  <si>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</si>
  <si>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</si>
  <si>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</si>
  <si>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</si>
  <si>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</si>
  <si>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</si>
  <si>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</si>
  <si>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</si>
  <si>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</si>
  <si>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</si>
  <si>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</si>
  <si>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</si>
  <si>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</si>
  <si>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</si>
  <si>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</si>
  <si>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</si>
  <si>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</si>
  <si>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</si>
  <si>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</si>
  <si>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</si>
  <si>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</si>
  <si>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</si>
  <si>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</si>
  <si>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</si>
  <si>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</si>
  <si>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</si>
  <si>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</si>
  <si>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</si>
  <si>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</si>
  <si>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</si>
  <si>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</si>
  <si>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</si>
  <si>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</si>
  <si>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</si>
  <si>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</si>
  <si>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</si>
  <si>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</si>
  <si>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</si>
  <si>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</si>
  <si>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</si>
  <si>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</si>
  <si>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</si>
  <si>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</si>
  <si>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</si>
  <si>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</si>
  <si>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</si>
  <si>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</si>
  <si>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</si>
  <si>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</si>
  <si>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</si>
  <si>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</si>
  <si>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</si>
  <si>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</si>
  <si>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</si>
  <si>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</si>
  <si>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</si>
  <si>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</si>
  <si>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</si>
  <si>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</si>
  <si>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</si>
  <si>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</si>
  <si>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</si>
  <si>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</si>
  <si>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</si>
  <si>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</si>
  <si>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</si>
  <si>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</si>
  <si>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</si>
  <si>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</si>
  <si>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</si>
  <si>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</si>
  <si>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</si>
  <si>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</si>
  <si>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</si>
  <si>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</si>
  <si>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</si>
  <si>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</si>
  <si>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</si>
  <si>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</si>
  <si>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</si>
  <si>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</si>
  <si>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</si>
  <si>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</si>
  <si>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</si>
  <si>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</si>
  <si>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</si>
  <si>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</si>
  <si>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</si>
  <si>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</si>
  <si>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</si>
  <si>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</si>
  <si>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</si>
  <si>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</si>
  <si>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</si>
  <si>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</si>
  <si>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</si>
  <si>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</si>
  <si>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</si>
  <si>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</si>
  <si>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</si>
  <si>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</si>
  <si>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</si>
  <si>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</si>
  <si>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</si>
  <si>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</si>
  <si>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</si>
  <si>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</si>
  <si>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</si>
  <si>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</si>
  <si>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</si>
  <si>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</si>
  <si>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</si>
  <si>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</si>
  <si>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</si>
  <si>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</si>
  <si>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</si>
  <si>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</si>
  <si>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</si>
  <si>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</si>
  <si>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</si>
  <si>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</si>
  <si>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</si>
  <si>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</si>
  <si>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</si>
  <si>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</si>
  <si>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</si>
  <si>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</si>
  <si>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</si>
  <si>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</si>
  <si>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</si>
  <si>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</si>
  <si>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</si>
  <si>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</si>
  <si>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</si>
  <si>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</si>
  <si>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</si>
  <si>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</si>
  <si>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</si>
  <si>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</si>
  <si>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</si>
  <si>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</si>
  <si>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</si>
  <si>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</si>
  <si>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</si>
  <si>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</si>
  <si>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</si>
  <si>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</si>
  <si>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</si>
  <si>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</si>
  <si>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</si>
  <si>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</si>
  <si>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</si>
  <si>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</si>
  <si>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</si>
  <si>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</si>
  <si>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</si>
  <si>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</si>
  <si>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</si>
  <si>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</si>
  <si>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</si>
  <si>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</si>
  <si>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</si>
  <si>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</si>
  <si>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</si>
  <si>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</si>
  <si>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</si>
  <si>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</si>
  <si>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</si>
  <si>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</si>
  <si>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</si>
  <si>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</si>
  <si>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</si>
  <si>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</si>
  <si>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</si>
  <si>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</si>
  <si>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</si>
  <si>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</si>
  <si>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</si>
  <si>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</si>
  <si>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</si>
  <si>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</si>
  <si>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</si>
  <si>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</si>
  <si>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</si>
  <si>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</si>
  <si>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</si>
  <si>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</si>
  <si>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</si>
  <si>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</si>
  <si>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</si>
  <si>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</si>
  <si>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</si>
  <si>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</si>
  <si>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</si>
  <si>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</si>
  <si>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</si>
  <si>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</si>
  <si>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</si>
  <si>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</si>
  <si>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</si>
  <si>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</si>
  <si>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</si>
  <si>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</si>
  <si>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</si>
  <si>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</si>
  <si>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</si>
  <si>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</si>
  <si>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</si>
  <si>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</si>
  <si>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</si>
  <si>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</si>
  <si>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</si>
  <si>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</si>
  <si>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</si>
  <si>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</si>
  <si>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</si>
  <si>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</si>
  <si>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</si>
  <si>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</si>
  <si>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</si>
  <si>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</si>
  <si>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</si>
  <si>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</si>
  <si>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</si>
  <si>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</si>
  <si>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</si>
  <si>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</si>
  <si>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</si>
  <si>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</si>
  <si>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</si>
  <si>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</si>
  <si>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</si>
  <si>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</si>
  <si>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</si>
  <si>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</si>
  <si>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</si>
  <si>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</si>
  <si>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</si>
  <si>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</si>
  <si>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</si>
  <si>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</si>
  <si>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</si>
  <si>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</si>
  <si>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</si>
  <si>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</si>
  <si>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</si>
  <si>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</si>
  <si>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</si>
  <si>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</si>
  <si>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</si>
  <si>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</si>
  <si>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</si>
  <si>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</si>
  <si>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</si>
  <si>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</si>
  <si>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</si>
  <si>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</si>
  <si>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</si>
  <si>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</si>
  <si>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</si>
  <si>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</si>
  <si>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</si>
  <si>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</si>
  <si>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</si>
  <si>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</si>
  <si>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</si>
  <si>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</si>
  <si>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</si>
  <si>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</si>
  <si>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</si>
  <si>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</si>
  <si>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</si>
  <si>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</si>
  <si>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</si>
  <si>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</si>
  <si>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</si>
  <si>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</si>
  <si>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</si>
  <si>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</si>
  <si>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</si>
  <si>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</si>
  <si>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</si>
  <si>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</si>
  <si>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</si>
  <si>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</si>
  <si>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</si>
  <si>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</si>
  <si>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</si>
  <si>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</si>
  <si>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</si>
  <si>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</si>
  <si>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</si>
  <si>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</si>
  <si>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</si>
  <si>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</si>
  <si>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</si>
  <si>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</si>
  <si>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</si>
  <si>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</si>
  <si>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</si>
  <si>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</si>
  <si>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</si>
  <si>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</si>
  <si>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</si>
  <si>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</si>
  <si>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</si>
  <si>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</si>
  <si>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</si>
  <si>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</si>
  <si>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</si>
  <si>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</si>
  <si>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</si>
  <si>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</si>
  <si>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</si>
  <si>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</si>
  <si>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</si>
  <si>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</si>
  <si>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</si>
  <si>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</si>
  <si>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</si>
  <si>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</si>
  <si>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</si>
  <si>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</si>
  <si>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</si>
  <si>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</si>
  <si>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</si>
  <si>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</si>
  <si>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</si>
  <si>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</si>
  <si>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</si>
  <si>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</si>
  <si>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</si>
  <si>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</si>
  <si>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</si>
  <si>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</si>
  <si>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</si>
  <si>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</si>
  <si>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</si>
  <si>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</si>
  <si>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</si>
  <si>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</si>
  <si>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</si>
  <si>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</si>
  <si>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</si>
  <si>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</si>
  <si>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</si>
  <si>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</si>
  <si>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</si>
  <si>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</si>
  <si>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</si>
  <si>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</si>
  <si>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</si>
  <si>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</si>
  <si>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</si>
  <si>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</si>
  <si>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</si>
  <si>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</si>
  <si>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</si>
  <si>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</si>
  <si>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</si>
  <si>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</si>
  <si>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</si>
  <si>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</si>
  <si>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</si>
  <si>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</si>
  <si>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</si>
  <si>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</si>
  <si>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</si>
  <si>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</si>
  <si>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</si>
  <si>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</si>
  <si>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</si>
  <si>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</si>
  <si>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</si>
  <si>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</si>
  <si>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</si>
  <si>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</si>
  <si>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</si>
  <si>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</si>
  <si>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</si>
  <si>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</si>
  <si>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</si>
  <si>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</si>
  <si>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</si>
  <si>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</si>
  <si>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</si>
  <si>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</si>
  <si>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</si>
  <si>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</si>
  <si>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</si>
  <si>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</si>
  <si>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</si>
  <si>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</si>
  <si>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</si>
  <si>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</si>
  <si>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</si>
  <si>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</si>
  <si>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</si>
  <si>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</si>
  <si>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</si>
  <si>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</si>
  <si>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</si>
  <si>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</si>
  <si>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</si>
  <si>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</si>
  <si>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</si>
  <si>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</si>
  <si>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</si>
  <si>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</si>
  <si>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</si>
  <si>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</si>
  <si>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</si>
  <si>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</si>
  <si>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</si>
  <si>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</si>
  <si>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</si>
  <si>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</si>
  <si>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</si>
  <si>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</si>
  <si>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</si>
  <si>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</si>
  <si>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</si>
  <si>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</si>
  <si>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</si>
  <si>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</si>
  <si>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</si>
  <si>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</si>
  <si>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</si>
  <si>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</si>
  <si>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</si>
  <si>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</si>
  <si>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</si>
  <si>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</si>
  <si>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</si>
  <si>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</si>
  <si>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</si>
  <si>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</si>
  <si>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</si>
  <si>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</si>
  <si>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</si>
  <si>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</si>
  <si>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</si>
  <si>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</si>
  <si>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</si>
  <si>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</si>
  <si>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</si>
  <si>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</si>
  <si>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</si>
  <si>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</si>
  <si>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</si>
  <si>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</si>
  <si>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</si>
  <si>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</si>
  <si>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</si>
  <si>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</si>
  <si>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</si>
  <si>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</si>
  <si>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</si>
  <si>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</si>
  <si>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</si>
  <si>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</si>
  <si>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</si>
  <si>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</si>
  <si>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</si>
  <si>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</si>
  <si>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</si>
  <si>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</si>
  <si>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</si>
  <si>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</si>
  <si>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</si>
  <si>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</si>
  <si>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</si>
  <si>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</si>
  <si>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</si>
  <si>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</si>
  <si>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</si>
  <si>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</si>
  <si>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</si>
  <si>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</si>
  <si>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</si>
  <si>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</si>
  <si>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</si>
  <si>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</si>
  <si>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</si>
  <si>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</si>
  <si>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</si>
  <si>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</si>
  <si>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</si>
  <si>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</si>
  <si>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</si>
  <si>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</si>
  <si>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</si>
  <si>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</si>
  <si>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</si>
  <si>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</si>
  <si>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</si>
  <si>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</si>
  <si>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</si>
  <si>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</si>
  <si>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</si>
  <si>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</si>
  <si>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</si>
  <si>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</si>
  <si>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</si>
  <si>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</si>
  <si>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</si>
  <si>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</si>
  <si>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</si>
  <si>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</si>
  <si>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</si>
  <si>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</si>
  <si>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</si>
  <si>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</si>
  <si>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</si>
  <si>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</si>
  <si>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</si>
  <si>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</si>
  <si>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</si>
  <si>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</si>
  <si>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</si>
  <si>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</si>
  <si>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</si>
  <si>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</si>
  <si>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</si>
  <si>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</si>
  <si>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</si>
  <si>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</si>
  <si>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</si>
  <si>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</si>
  <si>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</si>
  <si>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</si>
  <si>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</si>
  <si>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</si>
  <si>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</si>
  <si>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</si>
  <si>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</si>
  <si>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</si>
  <si>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</si>
  <si>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</si>
  <si>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</si>
  <si>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</si>
  <si>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</si>
  <si>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</si>
  <si>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</si>
  <si>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</si>
  <si>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</si>
  <si>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</si>
  <si>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</si>
  <si>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</si>
  <si>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</si>
  <si>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</si>
  <si>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</si>
  <si>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</si>
  <si>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</si>
  <si>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</si>
  <si>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</si>
  <si>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</si>
  <si>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</si>
  <si>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</si>
  <si>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</si>
  <si>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</si>
  <si>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</si>
  <si>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</si>
  <si>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</si>
  <si>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</si>
  <si>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</si>
  <si>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</si>
  <si>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</si>
  <si>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</si>
  <si>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</si>
  <si>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</si>
  <si>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</si>
  <si>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</si>
  <si>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</si>
  <si>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</si>
  <si>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</si>
  <si>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</si>
  <si>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</si>
  <si>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</si>
  <si>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</si>
  <si>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</si>
  <si>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</si>
  <si>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</si>
  <si>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</si>
  <si>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</si>
  <si>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</si>
  <si>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</si>
  <si>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</si>
  <si>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</si>
  <si>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</si>
  <si>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</si>
  <si>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</si>
  <si>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</si>
  <si>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</si>
  <si>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</si>
  <si>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</si>
  <si>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</si>
  <si>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</si>
  <si>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</si>
  <si>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</si>
  <si>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</si>
  <si>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</si>
  <si>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</si>
  <si>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</si>
  <si>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</si>
  <si>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</si>
  <si>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</si>
  <si>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</si>
  <si>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</si>
  <si>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</si>
  <si>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</si>
  <si>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</si>
  <si>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</si>
  <si>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</si>
  <si>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</si>
  <si>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</si>
  <si>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</si>
  <si>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</si>
  <si>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</si>
  <si>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</si>
  <si>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</si>
  <si>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</si>
  <si>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</si>
  <si>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</si>
  <si>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</si>
  <si>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</si>
  <si>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</si>
  <si>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</si>
  <si>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</si>
  <si>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</si>
  <si>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</si>
  <si>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</si>
  <si>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</si>
  <si>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</si>
  <si>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</si>
  <si>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</si>
  <si>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</si>
  <si>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</si>
  <si>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</si>
  <si>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</si>
  <si>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</si>
  <si>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</si>
  <si>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</si>
  <si>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</si>
  <si>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</si>
  <si>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</si>
  <si>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</si>
  <si>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</si>
  <si>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</si>
  <si>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</si>
  <si>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</si>
  <si>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</si>
  <si>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</si>
  <si>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</si>
  <si>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</si>
  <si>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</si>
  <si>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</si>
  <si>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</si>
  <si>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</si>
  <si>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</si>
  <si>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</si>
  <si>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</si>
  <si>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</si>
  <si>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</si>
  <si>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</si>
  <si>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</si>
  <si>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</si>
  <si>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</si>
  <si>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</si>
  <si>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</si>
  <si>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</si>
  <si>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</si>
  <si>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</si>
  <si>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</si>
  <si>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</si>
  <si>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</si>
  <si>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</si>
  <si>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</si>
  <si>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</si>
  <si>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</si>
  <si>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</si>
  <si>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</si>
  <si>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</si>
  <si>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</si>
  <si>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</si>
  <si>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</si>
  <si>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</si>
  <si>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</si>
  <si>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</si>
  <si>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</si>
  <si>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</si>
  <si>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</si>
  <si>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</si>
  <si>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</si>
  <si>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</si>
  <si>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</si>
  <si>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</si>
  <si>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</si>
  <si>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</si>
  <si>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</si>
  <si>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</si>
  <si>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</si>
  <si>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</si>
  <si>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</si>
  <si>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</si>
  <si>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</si>
  <si>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</si>
  <si>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</si>
  <si>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</si>
  <si>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</si>
  <si>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</si>
  <si>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</si>
  <si>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</si>
  <si>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</si>
  <si>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</si>
  <si>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</si>
  <si>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</si>
  <si>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</si>
  <si>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</si>
  <si>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</si>
  <si>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</si>
  <si>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</si>
  <si>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</si>
  <si>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</si>
  <si>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</si>
  <si>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</si>
  <si>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</si>
  <si>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</si>
  <si>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</si>
  <si>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</si>
  <si>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</si>
  <si>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</si>
  <si>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</si>
  <si>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</si>
  <si>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</si>
  <si>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</si>
  <si>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</si>
  <si>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</si>
  <si>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</si>
  <si>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</si>
  <si>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</si>
  <si>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</si>
  <si>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</si>
  <si>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</si>
  <si>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</si>
  <si>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</si>
  <si>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</si>
  <si>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</si>
  <si>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</si>
  <si>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</si>
  <si>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</si>
  <si>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</si>
  <si>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</si>
  <si>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</si>
  <si>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</si>
  <si>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</si>
  <si>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</si>
  <si>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</si>
  <si>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</si>
  <si>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</si>
  <si>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</si>
  <si>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</si>
  <si>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</si>
  <si>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</si>
  <si>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</si>
  <si>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</si>
  <si>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</si>
  <si>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</si>
  <si>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</si>
  <si>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</si>
  <si>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</si>
  <si>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</si>
  <si>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</si>
  <si>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</si>
  <si>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</si>
  <si>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</si>
  <si>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</si>
  <si>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</si>
  <si>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</si>
  <si>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</si>
  <si>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</si>
  <si>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</si>
  <si>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</si>
  <si>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</si>
  <si>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</si>
  <si>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</si>
  <si>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</si>
  <si>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</si>
  <si>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</si>
  <si>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</si>
  <si>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</si>
  <si>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</si>
  <si>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</si>
  <si>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</si>
  <si>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</si>
  <si>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</si>
  <si>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</si>
  <si>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</si>
  <si>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</si>
  <si>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</si>
  <si>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</si>
  <si>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</si>
  <si>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</si>
  <si>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</si>
  <si>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</si>
  <si>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</si>
  <si>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</si>
  <si>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</si>
  <si>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</si>
  <si>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</si>
  <si>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</si>
  <si>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</si>
  <si>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</si>
  <si>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</si>
  <si>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</si>
  <si>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</si>
  <si>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</si>
  <si>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</si>
  <si>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</si>
  <si>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</si>
  <si>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</si>
  <si>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</si>
  <si>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</si>
  <si>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</si>
  <si>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</si>
  <si>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</si>
  <si>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</si>
  <si>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</si>
  <si>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</si>
  <si>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</si>
  <si>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</si>
  <si>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</si>
  <si>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</si>
  <si>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</si>
  <si>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</si>
  <si>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</si>
  <si>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</si>
  <si>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</si>
  <si>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</si>
  <si>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</si>
  <si>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</si>
  <si>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</si>
  <si>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</si>
  <si>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</si>
  <si>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</si>
  <si>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</si>
  <si>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</si>
  <si>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</si>
  <si>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</si>
  <si>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</si>
  <si>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</si>
  <si>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</si>
  <si>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</si>
  <si>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</si>
  <si>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</si>
  <si>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</si>
  <si>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</si>
  <si>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</si>
  <si>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</si>
  <si>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</si>
  <si>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</si>
  <si>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</si>
  <si>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</si>
  <si>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</si>
  <si>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</si>
  <si>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</si>
  <si>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</si>
  <si>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</si>
  <si>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</si>
  <si>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</si>
  <si>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</si>
  <si>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</si>
  <si>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</si>
  <si>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</si>
  <si>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</si>
  <si>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</si>
  <si>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</si>
  <si>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</si>
  <si>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</si>
  <si>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</si>
  <si>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</si>
  <si>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</si>
  <si>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</si>
  <si>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</si>
  <si>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</si>
  <si>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</si>
  <si>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</si>
  <si>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</si>
  <si>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</si>
  <si>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</si>
  <si>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</si>
  <si>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</si>
  <si>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</si>
  <si>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</si>
  <si>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</si>
  <si>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</si>
  <si>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</si>
  <si>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</si>
  <si>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</si>
  <si>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</si>
  <si>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</si>
  <si>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</si>
  <si>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</si>
  <si>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</si>
  <si>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</si>
  <si>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</si>
  <si>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</si>
  <si>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</si>
  <si>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</si>
  <si>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</si>
  <si>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</si>
  <si>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</si>
  <si>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</si>
  <si>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</si>
  <si>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</si>
  <si>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</si>
  <si>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</si>
  <si>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</si>
  <si>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</si>
  <si>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</si>
  <si>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</si>
  <si>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</si>
  <si>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</si>
  <si>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</si>
  <si>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</si>
  <si>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</si>
  <si>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</si>
  <si>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</si>
  <si>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</si>
  <si>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</si>
  <si>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</si>
  <si>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</si>
  <si>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</si>
  <si>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</si>
  <si>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</si>
  <si>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</si>
  <si>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</si>
  <si>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</si>
  <si>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</si>
  <si>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</si>
  <si>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</si>
  <si>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</si>
  <si>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</si>
  <si>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</si>
  <si>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</si>
  <si>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</si>
  <si>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</si>
  <si>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</si>
  <si>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</si>
  <si>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</si>
  <si>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</si>
  <si>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</si>
  <si>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</si>
  <si>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</si>
  <si>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</si>
  <si>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</si>
  <si>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</si>
  <si>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</si>
  <si>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</si>
  <si>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</si>
  <si>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</si>
  <si>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</si>
  <si>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</si>
  <si>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</si>
  <si>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</si>
  <si>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</si>
  <si>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</si>
  <si>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</si>
  <si>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</si>
  <si>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</si>
  <si>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</si>
  <si>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</si>
  <si>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</si>
  <si>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</si>
  <si>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</si>
  <si>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</si>
  <si>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</si>
  <si>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</si>
  <si>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</si>
  <si>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</si>
  <si>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</si>
  <si>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</si>
  <si>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</si>
  <si>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</si>
  <si>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</si>
  <si>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</si>
  <si>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</si>
  <si>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</si>
  <si>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</si>
  <si>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</si>
  <si>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</si>
  <si>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</si>
  <si>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</si>
  <si>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</si>
  <si>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</si>
  <si>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</si>
  <si>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</si>
  <si>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</si>
  <si>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</si>
  <si>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</si>
  <si>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</si>
  <si>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</si>
  <si>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</si>
  <si>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</si>
  <si>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</si>
  <si>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</si>
  <si>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</si>
  <si>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</si>
  <si>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</si>
  <si>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</si>
  <si>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</si>
  <si>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</si>
  <si>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</si>
  <si>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</si>
  <si>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</si>
  <si>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</si>
  <si>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</si>
  <si>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</si>
  <si>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</si>
  <si>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</si>
  <si>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</si>
  <si>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</si>
  <si>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</si>
  <si>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</si>
  <si>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</si>
  <si>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</si>
  <si>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</si>
  <si>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</si>
  <si>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</si>
  <si>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</si>
  <si>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</si>
  <si>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</si>
  <si>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</si>
  <si>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</si>
  <si>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</si>
  <si>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</si>
  <si>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</si>
  <si>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</si>
  <si>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</si>
  <si>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</si>
  <si>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</si>
  <si>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</si>
  <si>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</si>
  <si>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</si>
  <si>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</si>
  <si>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</si>
  <si>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</si>
  <si>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</si>
  <si>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</si>
  <si>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</si>
  <si>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</si>
  <si>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</si>
  <si>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</si>
  <si>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</si>
  <si>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</si>
  <si>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</si>
  <si>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</si>
  <si>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</si>
  <si>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</si>
  <si>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</si>
  <si>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</si>
  <si>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</si>
  <si>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</si>
  <si>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</si>
  <si>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</si>
  <si>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</si>
  <si>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</si>
  <si>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</si>
  <si>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</si>
  <si>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</si>
  <si>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</si>
  <si>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</si>
  <si>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</si>
  <si>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</si>
  <si>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</si>
  <si>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</si>
  <si>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</si>
  <si>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</si>
  <si>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</si>
  <si>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</si>
  <si>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</si>
  <si>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</si>
  <si>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</si>
  <si>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</si>
  <si>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</si>
  <si>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</si>
  <si>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</si>
  <si>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</si>
  <si>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</si>
  <si>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</si>
  <si>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</si>
  <si>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</si>
  <si>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</si>
  <si>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</si>
  <si>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</si>
  <si>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</si>
  <si>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</si>
  <si>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</si>
  <si>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</si>
  <si>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</si>
  <si>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</si>
  <si>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</si>
  <si>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</si>
  <si>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</si>
  <si>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</si>
  <si>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</si>
  <si>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</si>
  <si>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</si>
  <si>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</si>
  <si>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</si>
  <si>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</si>
  <si>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</si>
  <si>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</si>
  <si>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</si>
  <si>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</si>
  <si>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</si>
  <si>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</si>
  <si>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</si>
  <si>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</si>
  <si>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</si>
  <si>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</si>
  <si>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</si>
  <si>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</si>
  <si>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</si>
  <si>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</si>
  <si>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</si>
  <si>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</si>
  <si>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</si>
  <si>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</si>
  <si>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</si>
  <si>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</si>
  <si>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</si>
  <si>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</si>
  <si>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</si>
  <si>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</si>
  <si>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</si>
  <si>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</si>
  <si>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</si>
  <si>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</si>
  <si>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</si>
  <si>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</si>
  <si>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</si>
  <si>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</si>
  <si>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</si>
  <si>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</si>
  <si>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</si>
  <si>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</si>
  <si>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</si>
  <si>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</si>
  <si>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</si>
  <si>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</si>
  <si>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</si>
  <si>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</si>
  <si>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</si>
  <si>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</si>
  <si>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</si>
  <si>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</si>
  <si>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</si>
  <si>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</si>
  <si>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</si>
  <si>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</si>
  <si>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</si>
  <si>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</si>
  <si>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</si>
  <si>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</si>
  <si>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</si>
  <si>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</si>
  <si>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</si>
  <si>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</si>
  <si>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</si>
  <si>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</si>
  <si>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</si>
  <si>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</si>
  <si>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</si>
  <si>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</si>
  <si>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</si>
  <si>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</si>
  <si>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</si>
  <si>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</si>
  <si>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</si>
  <si>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</si>
  <si>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</si>
  <si>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</si>
  <si>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</si>
  <si>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</si>
  <si>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</si>
  <si>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</si>
  <si>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</si>
  <si>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</si>
  <si>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</si>
  <si>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</si>
  <si>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</si>
  <si>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</si>
  <si>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</si>
  <si>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</si>
  <si>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</si>
  <si>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</si>
  <si>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</si>
  <si>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</si>
  <si>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</si>
  <si>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</si>
  <si>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</si>
  <si>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</si>
  <si>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</si>
  <si>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</si>
  <si>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</si>
  <si>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</si>
  <si>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</si>
  <si>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</si>
  <si>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</si>
  <si>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</si>
  <si>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</si>
  <si>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</si>
  <si>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</si>
  <si>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</si>
  <si>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</si>
  <si>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</si>
  <si>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</si>
  <si>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</si>
  <si>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</si>
  <si>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</si>
  <si>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</si>
  <si>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</si>
  <si>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</si>
  <si>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</si>
  <si>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</si>
  <si>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</si>
  <si>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</si>
  <si>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</si>
  <si>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</si>
  <si>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</si>
  <si>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</si>
  <si>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</si>
  <si>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</si>
  <si>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</si>
  <si>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</si>
  <si>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</si>
  <si>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</si>
  <si>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</si>
  <si>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</si>
  <si>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</si>
  <si>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</si>
  <si>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</si>
  <si>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</si>
  <si>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</si>
  <si>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</si>
  <si>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</si>
  <si>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</si>
  <si>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</si>
  <si>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</si>
  <si>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</si>
  <si>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</si>
  <si>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</si>
  <si>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</si>
  <si>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</si>
  <si>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</si>
  <si>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</si>
  <si>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</si>
  <si>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</si>
  <si>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</si>
  <si>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</si>
  <si>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</si>
  <si>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</si>
  <si>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</si>
  <si>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</si>
  <si>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</si>
  <si>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</si>
  <si>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</si>
  <si>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</si>
  <si>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</si>
  <si>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</si>
  <si>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</si>
  <si>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</si>
  <si>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</si>
  <si>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</si>
  <si>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</si>
  <si>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</si>
  <si>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</si>
  <si>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</si>
  <si>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</si>
  <si>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</si>
  <si>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</si>
  <si>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</si>
  <si>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</si>
  <si>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</si>
  <si>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</si>
  <si>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</si>
  <si>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</si>
  <si>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</si>
  <si>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</si>
  <si>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</si>
  <si>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</si>
  <si>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</si>
  <si>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</si>
  <si>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</si>
  <si>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</si>
  <si>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</si>
  <si>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</si>
  <si>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</si>
  <si>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</si>
  <si>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</si>
  <si>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</si>
  <si>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</si>
  <si>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</si>
  <si>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</si>
  <si>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</si>
  <si>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</si>
  <si>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</si>
  <si>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</si>
  <si>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</si>
  <si>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</si>
  <si>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</si>
  <si>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</si>
  <si>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</si>
  <si>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</si>
  <si>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</si>
  <si>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</si>
  <si>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</si>
  <si>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</si>
  <si>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</si>
  <si>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</si>
  <si>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</si>
  <si>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</si>
  <si>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</si>
  <si>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</si>
  <si>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</si>
  <si>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</si>
  <si>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</si>
  <si>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</si>
  <si>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</si>
  <si>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</si>
  <si>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</si>
  <si>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</si>
  <si>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</si>
  <si>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</si>
  <si>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</si>
  <si>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</si>
  <si>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</si>
  <si>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</si>
  <si>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</si>
  <si>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</si>
  <si>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</si>
  <si>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</si>
  <si>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</si>
  <si>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</si>
  <si>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</si>
  <si>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</si>
  <si>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</si>
  <si>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</si>
  <si>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</si>
  <si>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</si>
  <si>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</si>
  <si>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</si>
  <si>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</si>
  <si>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</si>
  <si>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</si>
  <si>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</si>
  <si>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</si>
  <si>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</si>
  <si>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</si>
  <si>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</si>
  <si>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</si>
  <si>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</si>
  <si>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</si>
  <si>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</si>
  <si>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</si>
  <si>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</si>
  <si>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</si>
  <si>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</si>
  <si>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</si>
  <si>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</si>
  <si>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</si>
  <si>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</si>
  <si>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</si>
  <si>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</si>
  <si>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</si>
  <si>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</si>
  <si>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</si>
  <si>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</si>
  <si>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</si>
  <si>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</si>
  <si>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</si>
  <si>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</si>
  <si>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</si>
  <si>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</si>
  <si>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</si>
  <si>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</si>
  <si>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</si>
  <si>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</si>
  <si>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</si>
  <si>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</si>
  <si>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</si>
  <si>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</si>
  <si>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</si>
  <si>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</si>
  <si>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</si>
  <si>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</si>
  <si>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</si>
  <si>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</si>
  <si>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</si>
  <si>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</si>
  <si>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</si>
  <si>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</si>
  <si>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</si>
  <si>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</si>
  <si>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</si>
  <si>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</si>
  <si>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</si>
  <si>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</si>
  <si>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</si>
  <si>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</si>
  <si>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</si>
  <si>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</si>
  <si>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</si>
  <si>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</si>
  <si>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</si>
  <si>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</si>
  <si>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</si>
  <si>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</si>
  <si>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</si>
  <si>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</si>
  <si>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</si>
  <si>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</si>
  <si>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</si>
  <si>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</si>
  <si>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</si>
  <si>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</si>
  <si>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</si>
  <si>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</si>
  <si>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</si>
  <si>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</si>
  <si>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</si>
  <si>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</si>
  <si>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</si>
  <si>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</si>
  <si>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</si>
  <si>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</si>
  <si>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</si>
  <si>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</si>
  <si>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</si>
  <si>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</si>
  <si>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</si>
  <si>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</si>
  <si>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</si>
  <si>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</si>
  <si>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</si>
  <si>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</si>
  <si>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</si>
  <si>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</si>
  <si>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</si>
  <si>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</si>
  <si>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</si>
  <si>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</si>
  <si>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</si>
  <si>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</si>
  <si>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</si>
  <si>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</si>
  <si>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</si>
  <si>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</si>
  <si>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</si>
  <si>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</si>
  <si>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</si>
  <si>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</si>
  <si>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</si>
  <si>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</si>
  <si>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</si>
  <si>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</si>
  <si>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</si>
  <si>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</si>
  <si>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</si>
  <si>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</si>
  <si>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</si>
  <si>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</si>
  <si>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</si>
  <si>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</si>
  <si>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</si>
  <si>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</si>
  <si>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</si>
  <si>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</si>
  <si>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</si>
  <si>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</si>
  <si>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</si>
  <si>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</si>
  <si>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</si>
  <si>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</si>
  <si>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</si>
  <si>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</si>
  <si>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</si>
  <si>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</si>
  <si>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</si>
  <si>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</si>
  <si>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</si>
  <si>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</si>
  <si>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</si>
  <si>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</si>
  <si>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</si>
  <si>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</si>
  <si>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</si>
  <si>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</si>
  <si>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</si>
  <si>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</si>
  <si>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</si>
  <si>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</si>
  <si>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</si>
  <si>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</si>
  <si>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</si>
  <si>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</si>
  <si>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</si>
  <si>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</si>
  <si>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</si>
  <si>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</si>
  <si>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</si>
  <si>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</si>
  <si>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</si>
  <si>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</si>
  <si>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</si>
  <si>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</si>
  <si>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</si>
  <si>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</si>
  <si>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</si>
  <si>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</si>
  <si>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</si>
  <si>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</si>
  <si>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</si>
  <si>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</si>
  <si>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</si>
  <si>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</si>
  <si>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</si>
  <si>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</si>
  <si>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</si>
  <si>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</si>
  <si>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</si>
  <si>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</si>
  <si>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</si>
  <si>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</si>
  <si>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</si>
  <si>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</si>
  <si>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</si>
  <si>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</si>
  <si>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</si>
  <si>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</si>
  <si>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</si>
  <si>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</si>
  <si>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</si>
  <si>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</si>
  <si>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</si>
  <si>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</si>
  <si>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</si>
  <si>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</si>
  <si>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</si>
  <si>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</si>
  <si>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</si>
  <si>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</si>
  <si>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</si>
  <si>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</si>
  <si>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</si>
  <si>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</si>
  <si>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</si>
  <si>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</si>
  <si>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</si>
  <si>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</si>
  <si>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</si>
  <si>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</si>
  <si>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</si>
  <si>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</si>
  <si>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</si>
  <si>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</si>
  <si>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</si>
  <si>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</si>
  <si>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</si>
  <si>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</si>
  <si>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</si>
  <si>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</si>
  <si>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</si>
  <si>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</si>
  <si>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</si>
  <si>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</si>
  <si>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</si>
  <si>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</si>
  <si>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</si>
  <si>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</si>
  <si>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</si>
  <si>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</si>
  <si>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</si>
  <si>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</si>
  <si>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</si>
  <si>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</si>
  <si>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</si>
  <si>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</si>
  <si>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</si>
  <si>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</si>
  <si>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</si>
  <si>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</si>
  <si>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</si>
  <si>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</si>
  <si>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</si>
  <si>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</si>
  <si>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</si>
  <si>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</si>
  <si>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</si>
  <si>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</si>
  <si>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</si>
  <si>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</si>
  <si>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</si>
  <si>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</si>
  <si>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</si>
  <si>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</si>
  <si>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</si>
  <si>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</si>
  <si>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</si>
  <si>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</si>
  <si>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</si>
  <si>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</si>
  <si>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</si>
  <si>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</si>
  <si>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</si>
  <si>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</si>
  <si>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</si>
  <si>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</si>
  <si>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</si>
  <si>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</si>
  <si>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</si>
  <si>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</si>
  <si>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</si>
  <si>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</si>
  <si>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</si>
  <si>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</si>
  <si>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</si>
  <si>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</si>
  <si>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</si>
  <si>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</si>
  <si>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</si>
  <si>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</si>
  <si>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</si>
  <si>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</si>
  <si>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</si>
  <si>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</si>
  <si>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</si>
  <si>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</si>
  <si>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</si>
  <si>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</si>
  <si>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</si>
  <si>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</si>
  <si>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</si>
  <si>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</si>
  <si>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</si>
  <si>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</si>
  <si>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</si>
  <si>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</si>
  <si>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</si>
  <si>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</si>
  <si>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</si>
  <si>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</si>
  <si>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</si>
  <si>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</si>
  <si>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</si>
  <si>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</si>
  <si>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</si>
  <si>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</si>
  <si>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</si>
  <si>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</si>
  <si>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</si>
  <si>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</si>
  <si>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</si>
  <si>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</si>
  <si>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</si>
  <si>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</si>
  <si>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</si>
  <si>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</si>
  <si>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</si>
  <si>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</si>
  <si>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</si>
  <si>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</si>
  <si>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</si>
  <si>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</si>
  <si>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</si>
  <si>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</si>
  <si>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</si>
  <si>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</si>
  <si>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</si>
  <si>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</si>
  <si>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</si>
  <si>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</si>
  <si>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</si>
  <si>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</si>
  <si>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</si>
  <si>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</si>
  <si>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</si>
  <si>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</si>
  <si>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</si>
  <si>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</si>
  <si>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</si>
  <si>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</si>
  <si>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</si>
  <si>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</si>
  <si>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</si>
  <si>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</si>
  <si>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</si>
  <si>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</si>
  <si>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</si>
  <si>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</si>
  <si>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</si>
  <si>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</si>
  <si>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</si>
  <si>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</si>
  <si>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</si>
  <si>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</si>
  <si>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</si>
  <si>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</si>
  <si>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</si>
  <si>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</si>
  <si>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</si>
  <si>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</si>
  <si>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</si>
  <si>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</si>
  <si>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</si>
  <si>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</si>
  <si>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</si>
  <si>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</si>
  <si>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</si>
  <si>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</si>
  <si>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</si>
  <si>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</si>
  <si>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</si>
  <si>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</si>
  <si>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</si>
  <si>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</si>
  <si>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</si>
  <si>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</si>
  <si>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</si>
  <si>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</si>
  <si>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</si>
  <si>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</si>
  <si>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</si>
  <si>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</si>
  <si>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</si>
  <si>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</si>
  <si>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</si>
  <si>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</si>
  <si>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</si>
  <si>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</si>
  <si>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</si>
  <si>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</si>
  <si>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</si>
  <si>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</si>
  <si>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</si>
  <si>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</si>
  <si>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</si>
  <si>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</si>
  <si>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</si>
  <si>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</si>
  <si>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</si>
  <si>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</si>
  <si>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</si>
  <si>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</si>
  <si>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</si>
  <si>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</si>
  <si>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</si>
  <si>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</si>
  <si>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</si>
  <si>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</si>
  <si>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</si>
  <si>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</si>
  <si>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</si>
  <si>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</si>
  <si>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</si>
  <si>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</si>
  <si>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</si>
  <si>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</si>
  <si>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</si>
  <si>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</si>
  <si>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</si>
  <si>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</si>
  <si>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</si>
  <si>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</si>
  <si>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</si>
  <si>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</si>
  <si>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</si>
  <si>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</si>
  <si>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</si>
  <si>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</si>
  <si>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</si>
  <si>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</si>
  <si>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</si>
  <si>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</si>
  <si>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</si>
  <si>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</si>
  <si>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</si>
  <si>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</si>
  <si>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</si>
  <si>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</si>
  <si>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</si>
  <si>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</si>
  <si>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</si>
  <si>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</si>
  <si>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</si>
  <si>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</si>
  <si>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</si>
  <si>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</si>
  <si>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</si>
  <si>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</si>
  <si>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</si>
  <si>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</si>
  <si>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</si>
  <si>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</si>
  <si>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</si>
  <si>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</si>
  <si>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</si>
  <si>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</si>
  <si>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</si>
  <si>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</si>
  <si>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</si>
  <si>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</si>
  <si>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</si>
  <si>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</si>
  <si>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</si>
  <si>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</si>
  <si>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</si>
  <si>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</si>
  <si>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</si>
  <si>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</si>
  <si>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</si>
  <si>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</si>
  <si>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</si>
  <si>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</si>
  <si>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</si>
  <si>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</si>
  <si>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</si>
  <si>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</si>
  <si>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</si>
  <si>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</si>
  <si>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</si>
  <si>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</si>
  <si>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</si>
  <si>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</si>
  <si>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</si>
  <si>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</si>
  <si>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</si>
  <si>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</si>
  <si>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</si>
  <si>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</si>
  <si>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</si>
  <si>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</si>
  <si>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</si>
  <si>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</si>
  <si>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</si>
  <si>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</si>
  <si>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</si>
  <si>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</si>
  <si>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</si>
  <si>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</si>
  <si>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</si>
  <si>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</si>
  <si>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</si>
  <si>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</si>
  <si>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</si>
  <si>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</si>
  <si>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</si>
  <si>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</si>
  <si>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</si>
  <si>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</si>
  <si>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</si>
  <si>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</si>
  <si>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</si>
  <si>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</si>
  <si>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</si>
  <si>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</si>
  <si>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</si>
  <si>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</si>
  <si>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</si>
  <si>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</si>
  <si>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</si>
  <si>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</si>
  <si>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</si>
  <si>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</si>
  <si>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</si>
  <si>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</si>
  <si>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</si>
  <si>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</si>
  <si>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</si>
  <si>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</si>
  <si>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</si>
  <si>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</si>
  <si>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</si>
  <si>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</si>
  <si>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</si>
  <si>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</si>
  <si>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</si>
  <si>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</si>
  <si>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</si>
  <si>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</si>
  <si>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</si>
  <si>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</si>
  <si>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</si>
  <si>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</si>
  <si>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</si>
  <si>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</si>
  <si>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</si>
  <si>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</si>
  <si>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</si>
  <si>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</si>
  <si>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</si>
  <si>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</si>
  <si>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</si>
  <si>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</si>
  <si>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</si>
  <si>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</si>
  <si>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</si>
  <si>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</si>
  <si>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</si>
  <si>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</si>
  <si>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</si>
  <si>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</si>
  <si>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</si>
  <si>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</si>
  <si>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</si>
  <si>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</si>
  <si>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</si>
  <si>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</si>
  <si>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</si>
  <si>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</si>
  <si>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</si>
  <si>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</si>
  <si>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</si>
  <si>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</si>
  <si>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</si>
  <si>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</si>
  <si>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</si>
  <si>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</si>
  <si>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</si>
  <si>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</si>
  <si>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</si>
  <si>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</si>
  <si>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</si>
  <si>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</si>
  <si>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</si>
  <si>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</si>
  <si>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</si>
  <si>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</si>
  <si>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</si>
  <si>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</si>
  <si>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</si>
  <si>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</si>
  <si>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</si>
  <si>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</si>
  <si>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</si>
  <si>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</si>
  <si>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</si>
  <si>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</si>
  <si>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</si>
  <si>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</si>
  <si>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</si>
  <si>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</si>
  <si>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</si>
  <si>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</si>
  <si>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</si>
  <si>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</si>
  <si>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</si>
  <si>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</si>
  <si>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</si>
  <si>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</si>
  <si>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</si>
  <si>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</si>
  <si>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</si>
  <si>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</si>
  <si>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</si>
  <si>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</si>
  <si>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</si>
  <si>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</si>
  <si>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</si>
  <si>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</si>
  <si>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</si>
  <si>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</si>
  <si>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</si>
  <si>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</si>
  <si>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</si>
  <si>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</si>
  <si>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</si>
  <si>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</si>
  <si>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</si>
  <si>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</si>
  <si>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</si>
  <si>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</si>
  <si>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</si>
  <si>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</si>
  <si>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</si>
  <si>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</si>
  <si>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</si>
  <si>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</si>
  <si>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</si>
  <si>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</si>
  <si>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</si>
  <si>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</si>
  <si>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</si>
  <si>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</si>
  <si>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</si>
  <si>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</si>
  <si>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</si>
  <si>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</si>
  <si>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</si>
  <si>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</si>
  <si>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</si>
  <si>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</si>
  <si>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</si>
  <si>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</si>
  <si>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</si>
  <si>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</si>
  <si>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</si>
  <si>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</si>
  <si>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</si>
  <si>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</si>
  <si>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</si>
  <si>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</si>
  <si>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</si>
  <si>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</si>
  <si>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</si>
  <si>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</si>
  <si>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</si>
  <si>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</si>
  <si>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</si>
  <si>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</si>
  <si>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</si>
  <si>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</si>
  <si>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</si>
  <si>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</si>
  <si>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</si>
  <si>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</si>
  <si>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</si>
  <si>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</si>
  <si>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</si>
  <si>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</si>
  <si>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</si>
  <si>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</si>
  <si>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</si>
  <si>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</si>
  <si>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</si>
  <si>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</si>
  <si>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</si>
  <si>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</si>
  <si>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</si>
  <si>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</si>
  <si>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</si>
  <si>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</si>
  <si>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</si>
  <si>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</si>
  <si>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</si>
  <si>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</si>
  <si>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</si>
  <si>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</si>
  <si>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</si>
  <si>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</si>
  <si>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</si>
  <si>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</si>
  <si>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</si>
  <si>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</si>
  <si>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</si>
  <si>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</si>
  <si>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</si>
  <si>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</si>
  <si>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</si>
  <si>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</si>
  <si>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</si>
  <si>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</si>
  <si>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</si>
  <si>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</si>
  <si>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</si>
  <si>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</si>
  <si>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</si>
  <si>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</si>
  <si>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</si>
  <si>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</si>
  <si>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</si>
  <si>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</si>
  <si>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</si>
  <si>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</si>
  <si>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</si>
  <si>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</si>
  <si>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</si>
  <si>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</si>
  <si>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</si>
  <si>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</si>
  <si>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</si>
  <si>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</si>
  <si>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</si>
  <si>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</si>
  <si>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</si>
  <si>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</si>
  <si>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</si>
  <si>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</si>
  <si>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</si>
  <si>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</si>
  <si>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</si>
  <si>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</si>
  <si>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</si>
  <si>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</si>
  <si>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</si>
  <si>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</si>
  <si>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</si>
  <si>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</si>
  <si>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</si>
  <si>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</si>
  <si>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</si>
  <si>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</si>
  <si>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</si>
  <si>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</si>
  <si>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</si>
  <si>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</si>
  <si>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</si>
  <si>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</si>
  <si>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</si>
  <si>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</si>
  <si>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</si>
  <si>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</si>
  <si>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</si>
  <si>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</si>
  <si>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</si>
  <si>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</si>
  <si>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</si>
  <si>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</si>
  <si>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</si>
  <si>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</si>
  <si>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</si>
  <si>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</si>
  <si>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</si>
  <si>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</si>
  <si>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</si>
  <si>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</si>
  <si>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</si>
  <si>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</si>
  <si>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</si>
  <si>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</si>
  <si>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</si>
  <si>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</si>
  <si>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</si>
  <si>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</si>
  <si>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</si>
  <si>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</si>
  <si>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</si>
  <si>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</si>
  <si>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</si>
  <si>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</si>
  <si>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</si>
  <si>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</si>
  <si>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</si>
  <si>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</si>
  <si>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</si>
  <si>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</si>
  <si>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</si>
  <si>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</si>
  <si>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</si>
  <si>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</si>
  <si>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</si>
  <si>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</si>
  <si>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</si>
  <si>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</si>
  <si>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</si>
  <si>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</si>
  <si>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</si>
  <si>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</si>
  <si>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</si>
  <si>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</si>
  <si>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</si>
  <si>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</si>
  <si>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</si>
  <si>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</si>
  <si>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</si>
  <si>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</si>
  <si>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</si>
  <si>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</si>
  <si>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</si>
  <si>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</si>
  <si>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</si>
  <si>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</si>
  <si>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</si>
  <si>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</si>
  <si>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</si>
  <si>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</si>
  <si>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</si>
  <si>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</si>
  <si>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</si>
  <si>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</si>
  <si>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</si>
  <si>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</si>
  <si>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</si>
  <si>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</si>
  <si>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</si>
  <si>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</si>
  <si>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</si>
  <si>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</si>
  <si>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</si>
  <si>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</si>
  <si>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</si>
  <si>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</si>
  <si>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</si>
  <si>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</si>
  <si>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</si>
  <si>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</si>
  <si>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</si>
  <si>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</si>
  <si>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</si>
  <si>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</si>
  <si>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</si>
  <si>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</si>
  <si>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</si>
  <si>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</si>
  <si>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</si>
  <si>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</si>
  <si>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</si>
  <si>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</si>
  <si>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</si>
  <si>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</si>
  <si>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</si>
  <si>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</si>
  <si>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</si>
  <si>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</si>
  <si>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</si>
  <si>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</si>
  <si>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</si>
  <si>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</si>
  <si>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</si>
  <si>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</si>
  <si>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</si>
  <si>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</si>
  <si>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</si>
  <si>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</si>
  <si>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</si>
  <si>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</si>
  <si>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</si>
  <si>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</si>
  <si>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</si>
  <si>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</si>
  <si>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</si>
  <si>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</si>
  <si>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</si>
  <si>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</si>
  <si>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</si>
  <si>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</si>
  <si>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</si>
  <si>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</si>
  <si>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</si>
  <si>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</si>
  <si>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</si>
  <si>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</si>
  <si>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</si>
  <si>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</si>
  <si>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</si>
  <si>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</si>
  <si>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</si>
  <si>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</si>
  <si>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</si>
  <si>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</si>
  <si>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</si>
  <si>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</si>
  <si>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</si>
  <si>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</si>
  <si>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</si>
  <si>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</si>
  <si>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</si>
  <si>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</si>
  <si>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</si>
  <si>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</si>
  <si>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</si>
  <si>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</si>
  <si>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</si>
  <si>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</si>
  <si>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</si>
  <si>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</si>
  <si>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</si>
  <si>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</si>
  <si>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</si>
  <si>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</si>
  <si>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</si>
  <si>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</si>
  <si>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</si>
  <si>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</si>
  <si>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</si>
  <si>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</si>
  <si>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</si>
  <si>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</si>
  <si>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</si>
  <si>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</si>
  <si>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</si>
  <si>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</si>
  <si>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</si>
  <si>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</si>
  <si>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</si>
  <si>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</si>
  <si>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</si>
  <si>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</si>
  <si>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</si>
  <si>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</si>
  <si>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</si>
  <si>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</si>
  <si>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</si>
  <si>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</si>
  <si>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</si>
  <si>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</si>
  <si>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</si>
  <si>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</si>
  <si>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</si>
  <si>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</si>
  <si>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</si>
  <si>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</si>
  <si>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</si>
  <si>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</si>
  <si>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</si>
  <si>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</si>
  <si>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</si>
  <si>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</si>
  <si>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</si>
  <si>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</si>
  <si>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</si>
  <si>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</si>
  <si>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</si>
  <si>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</si>
  <si>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</si>
  <si>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</si>
  <si>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</si>
  <si>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</si>
  <si>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</si>
  <si>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</si>
  <si>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</si>
  <si>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</si>
  <si>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</si>
  <si>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</si>
  <si>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</si>
  <si>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</si>
  <si>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</si>
  <si>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</si>
  <si>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</si>
  <si>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</si>
  <si>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</si>
  <si>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</si>
  <si>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</si>
  <si>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</si>
  <si>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</si>
  <si>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</si>
  <si>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</si>
  <si>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</si>
  <si>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</si>
  <si>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</si>
  <si>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</si>
  <si>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</si>
  <si>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</si>
  <si>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</si>
  <si>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</si>
  <si>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</si>
  <si>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</si>
  <si>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</si>
  <si>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</si>
  <si>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</si>
  <si>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</si>
  <si>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</si>
  <si>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</si>
  <si>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</si>
  <si>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</si>
  <si>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</si>
  <si>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</si>
  <si>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</si>
  <si>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</si>
  <si>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</si>
  <si>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</si>
  <si>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</si>
  <si>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</si>
  <si>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</si>
  <si>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</si>
  <si>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</si>
  <si>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</si>
  <si>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</si>
  <si>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</si>
  <si>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</si>
  <si>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</si>
  <si>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</si>
  <si>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</si>
  <si>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</si>
  <si>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</si>
  <si>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</si>
  <si>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</si>
  <si>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</si>
  <si>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</si>
  <si>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</si>
  <si>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</si>
  <si>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</si>
  <si>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</si>
  <si>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</si>
  <si>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</si>
  <si>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</si>
  <si>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</si>
  <si>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</si>
  <si>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</si>
  <si>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</si>
  <si>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</si>
  <si>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</si>
  <si>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</si>
  <si>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</si>
  <si>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</si>
  <si>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</si>
  <si>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</si>
  <si>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</si>
  <si>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</si>
  <si>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</si>
  <si>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</si>
  <si>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</si>
  <si>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</si>
  <si>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</si>
  <si>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</si>
  <si>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</si>
  <si>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</si>
  <si>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</si>
  <si>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</si>
  <si>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</si>
  <si>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</si>
  <si>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</si>
  <si>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</si>
  <si>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</si>
  <si>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</si>
  <si>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</si>
  <si>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</si>
  <si>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</si>
  <si>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</si>
  <si>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</si>
  <si>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</si>
  <si>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</si>
  <si>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</si>
  <si>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</si>
  <si>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</si>
  <si>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</si>
  <si>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</si>
  <si>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</si>
  <si>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</si>
  <si>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</si>
  <si>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</si>
  <si>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</si>
  <si>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</si>
  <si>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</si>
  <si>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</si>
  <si>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</si>
  <si>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</si>
  <si>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</si>
  <si>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</si>
  <si>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</si>
  <si>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</si>
  <si>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</si>
  <si>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</si>
  <si>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</si>
  <si>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</si>
  <si>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</si>
  <si>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</si>
  <si>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</si>
  <si>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</si>
  <si>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</si>
  <si>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</si>
  <si>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</si>
  <si>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</si>
  <si>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</si>
  <si>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</si>
  <si>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</si>
  <si>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</si>
  <si>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</si>
  <si>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</si>
  <si>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</si>
  <si>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</si>
  <si>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</si>
  <si>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</si>
  <si>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</si>
  <si>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</si>
  <si>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</si>
  <si>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</si>
  <si>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</si>
  <si>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</si>
  <si>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</si>
  <si>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</si>
  <si>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</si>
  <si>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</si>
  <si>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</si>
  <si>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</si>
  <si>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</si>
  <si>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</si>
  <si>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</si>
  <si>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</si>
  <si>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</si>
  <si>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</si>
  <si>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</si>
  <si>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</si>
  <si>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</si>
  <si>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</si>
  <si>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</si>
  <si>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</si>
  <si>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</si>
  <si>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</si>
  <si>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</si>
  <si>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</si>
  <si>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</si>
  <si>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</si>
  <si>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</si>
  <si>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</si>
  <si>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</si>
  <si>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</si>
  <si>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</si>
  <si>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</si>
  <si>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</si>
  <si>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</si>
  <si>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</si>
  <si>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</si>
  <si>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</si>
  <si>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</si>
  <si>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</si>
  <si>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</si>
  <si>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</si>
  <si>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</si>
  <si>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</si>
  <si>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</si>
  <si>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</si>
  <si>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</si>
  <si>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</si>
  <si>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</si>
  <si>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</si>
  <si>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</si>
  <si>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</si>
  <si>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</si>
  <si>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</si>
  <si>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</si>
  <si>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</si>
  <si>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</si>
  <si>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</si>
  <si>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</si>
  <si>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</si>
  <si>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</si>
  <si>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</si>
  <si>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</si>
  <si>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</si>
  <si>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</si>
  <si>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</si>
  <si>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</si>
  <si>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</si>
  <si>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</si>
  <si>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</si>
  <si>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</si>
  <si>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</si>
  <si>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</si>
  <si>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</si>
  <si>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</si>
  <si>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</si>
  <si>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</si>
  <si>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</si>
  <si>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</si>
  <si>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</si>
  <si>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</si>
  <si>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</si>
  <si>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</si>
  <si>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</si>
  <si>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</si>
  <si>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</si>
  <si>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</si>
  <si>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</si>
  <si>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</si>
  <si>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</si>
  <si>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</si>
  <si>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</si>
  <si>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</si>
  <si>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</si>
  <si>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</si>
  <si>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</si>
  <si>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</si>
  <si>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</si>
  <si>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</si>
  <si>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</si>
  <si>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</si>
  <si>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</si>
  <si>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</si>
  <si>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</si>
  <si>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</si>
  <si>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</si>
  <si>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</si>
  <si>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</si>
  <si>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</si>
  <si>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</si>
  <si>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</si>
  <si>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</si>
  <si>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</si>
  <si>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</si>
  <si>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</si>
  <si>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</si>
  <si>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</si>
  <si>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</si>
  <si>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</si>
  <si>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</si>
  <si>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</si>
  <si>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</si>
  <si>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</si>
  <si>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</si>
  <si>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</si>
  <si>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</si>
  <si>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</si>
  <si>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</si>
  <si>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</si>
  <si>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</si>
  <si>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</si>
  <si>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</si>
  <si>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</si>
  <si>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</si>
  <si>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</si>
  <si>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</si>
  <si>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</si>
  <si>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</si>
  <si>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</si>
  <si>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</si>
  <si>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</si>
  <si>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</si>
  <si>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</si>
  <si>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</si>
  <si>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</si>
  <si>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</si>
  <si>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</si>
  <si>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</si>
  <si>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</si>
  <si>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</si>
  <si>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</si>
  <si>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</si>
  <si>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</si>
  <si>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</si>
  <si>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</si>
  <si>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</si>
  <si>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</si>
  <si>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</si>
  <si>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</si>
  <si>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</si>
  <si>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</si>
  <si>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</si>
  <si>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</si>
  <si>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</si>
  <si>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</si>
  <si>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</si>
  <si>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</si>
  <si>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</si>
  <si>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</si>
  <si>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</si>
  <si>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</si>
  <si>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</si>
  <si>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</si>
  <si>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</si>
  <si>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</si>
  <si>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</si>
  <si>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</si>
  <si>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</si>
  <si>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</si>
  <si>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</si>
  <si>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</si>
  <si>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</si>
  <si>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</si>
  <si>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</si>
  <si>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</si>
  <si>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</si>
  <si>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</si>
  <si>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</si>
  <si>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</si>
  <si>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</si>
  <si>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</si>
  <si>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</si>
  <si>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</si>
  <si>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</si>
  <si>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</si>
  <si>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</si>
  <si>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</si>
  <si>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</si>
  <si>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</si>
  <si>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</si>
  <si>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</si>
  <si>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</si>
  <si>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</si>
  <si>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</si>
  <si>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</si>
  <si>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</si>
  <si>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</si>
  <si>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</si>
  <si>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</si>
  <si>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</si>
  <si>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</si>
  <si>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</si>
  <si>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</si>
  <si>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</si>
  <si>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</si>
  <si>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</si>
  <si>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</si>
  <si>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</si>
  <si>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</si>
  <si>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</si>
  <si>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</si>
  <si>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</si>
  <si>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</si>
  <si>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</si>
  <si>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</si>
  <si>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</si>
  <si>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</si>
  <si>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</si>
  <si>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</si>
  <si>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</si>
  <si>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</si>
  <si>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</si>
  <si>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</si>
  <si>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</si>
  <si>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</si>
  <si>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</si>
  <si>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</si>
  <si>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</si>
  <si>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</si>
  <si>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</si>
  <si>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</si>
  <si>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</si>
  <si>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</si>
  <si>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</si>
  <si>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</si>
  <si>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</si>
  <si>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</si>
  <si>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</si>
  <si>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</si>
  <si>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</si>
  <si>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</si>
  <si>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</si>
  <si>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</si>
  <si>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</si>
  <si>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</si>
  <si>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</si>
  <si>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</si>
  <si>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</si>
  <si>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</si>
  <si>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</si>
  <si>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</si>
  <si>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</si>
  <si>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</si>
  <si>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</si>
  <si>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</si>
  <si>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</si>
  <si>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</si>
  <si>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</si>
  <si>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</si>
  <si>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</si>
  <si>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</si>
  <si>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</si>
  <si>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</si>
  <si>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</si>
  <si>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</si>
  <si>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</si>
  <si>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</si>
  <si>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</si>
  <si>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</si>
  <si>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</si>
  <si>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</si>
  <si>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</si>
  <si>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</si>
  <si>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</si>
  <si>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</si>
  <si>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</si>
  <si>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</si>
  <si>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</si>
  <si>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</si>
  <si>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</si>
  <si>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</si>
  <si>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</si>
  <si>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</si>
  <si>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</si>
  <si>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</si>
  <si>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</si>
  <si>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</si>
  <si>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</si>
  <si>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</si>
  <si>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</si>
  <si>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</si>
  <si>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</si>
  <si>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</si>
  <si>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</si>
  <si>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</si>
  <si>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</si>
  <si>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</si>
  <si>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</si>
  <si>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</si>
  <si>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</si>
  <si>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</si>
  <si>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</si>
  <si>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</si>
  <si>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</si>
  <si>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</si>
  <si>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</si>
  <si>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</si>
  <si>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</si>
  <si>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</si>
  <si>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</si>
  <si>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</si>
  <si>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</si>
  <si>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</si>
  <si>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</si>
  <si>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</si>
  <si>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</si>
  <si>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</si>
  <si>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</si>
  <si>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</si>
  <si>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</si>
  <si>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</si>
  <si>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</si>
  <si>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</si>
  <si>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</si>
  <si>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</si>
  <si>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</si>
  <si>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</si>
  <si>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</si>
  <si>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</si>
  <si>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</si>
  <si>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</si>
  <si>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</si>
  <si>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</si>
  <si>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</si>
  <si>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</si>
  <si>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</si>
  <si>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</si>
  <si>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</si>
  <si>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</si>
  <si>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</si>
  <si>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</si>
  <si>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</si>
  <si>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</si>
  <si>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</si>
  <si>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</si>
  <si>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</si>
  <si>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</si>
  <si>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</si>
  <si>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</si>
  <si>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</si>
  <si>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</si>
  <si>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</si>
  <si>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</si>
  <si>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</si>
  <si>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</si>
  <si>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</si>
  <si>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</si>
  <si>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</si>
  <si>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</si>
  <si>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</si>
  <si>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</si>
  <si>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</si>
  <si>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</si>
  <si>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</si>
  <si>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</si>
  <si>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</si>
  <si>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</si>
  <si>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</si>
  <si>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</si>
  <si>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</si>
  <si>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</si>
  <si>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</si>
  <si>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</si>
  <si>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</si>
  <si>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</si>
  <si>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</si>
  <si>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</si>
  <si>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</si>
  <si>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</si>
  <si>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</si>
  <si>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</si>
  <si>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</si>
  <si>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</si>
  <si>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</si>
  <si>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</si>
  <si>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</si>
  <si>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</si>
  <si>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</si>
  <si>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</si>
  <si>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</si>
  <si>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</si>
  <si>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</si>
  <si>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</si>
  <si>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</si>
  <si>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</si>
  <si>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</si>
  <si>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</si>
  <si>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</si>
  <si>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</si>
  <si>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</si>
  <si>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</si>
  <si>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</si>
  <si>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</si>
  <si>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</si>
  <si>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</si>
  <si>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</si>
  <si>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</si>
  <si>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</si>
  <si>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</si>
  <si>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</si>
  <si>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</si>
  <si>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</si>
  <si>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</si>
  <si>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</si>
  <si>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</si>
  <si>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</si>
  <si>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</si>
  <si>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</si>
  <si>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</si>
  <si>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</si>
  <si>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</si>
  <si>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</si>
  <si>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</si>
  <si>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</si>
  <si>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</si>
  <si>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</si>
  <si>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</si>
  <si>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</si>
  <si>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</si>
  <si>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</si>
  <si>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</si>
  <si>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</si>
  <si>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</si>
  <si>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</si>
  <si>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</si>
  <si>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</si>
  <si>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</si>
  <si>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</si>
  <si>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</si>
  <si>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</si>
  <si>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</si>
  <si>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</si>
  <si>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</si>
  <si>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</si>
  <si>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</si>
  <si>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</si>
  <si>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</si>
  <si>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</si>
  <si>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</si>
  <si>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</si>
  <si>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</si>
  <si>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</si>
  <si>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</si>
  <si>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</si>
  <si>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</si>
  <si>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</si>
  <si>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</si>
  <si>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</si>
  <si>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</si>
  <si>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</si>
  <si>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</si>
  <si>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</si>
  <si>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</si>
  <si>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</si>
  <si>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</si>
  <si>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</si>
  <si>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</si>
  <si>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</si>
  <si>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</si>
  <si>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</si>
  <si>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</si>
  <si>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</si>
  <si>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</si>
  <si>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</si>
  <si>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</si>
  <si>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</si>
  <si>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</si>
  <si>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</si>
  <si>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</si>
  <si>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</si>
  <si>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</si>
  <si>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</si>
  <si>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</si>
  <si>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</si>
  <si>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</si>
  <si>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</si>
  <si>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</si>
  <si>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</si>
  <si>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</si>
  <si>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</si>
  <si>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</si>
  <si>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</si>
  <si>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</si>
  <si>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</si>
  <si>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</si>
  <si>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</si>
  <si>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</si>
  <si>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</si>
  <si>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</si>
  <si>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</si>
  <si>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</si>
  <si>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</si>
  <si>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</si>
  <si>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</si>
  <si>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</si>
  <si>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</si>
  <si>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</si>
  <si>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</si>
  <si>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</si>
  <si>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</si>
  <si>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</si>
  <si>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</si>
  <si>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</si>
  <si>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</si>
  <si>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</si>
  <si>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</si>
  <si>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</si>
  <si>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</si>
  <si>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</si>
  <si>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</si>
  <si>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</si>
  <si>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</si>
  <si>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</si>
  <si>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</si>
  <si>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</si>
  <si>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</si>
  <si>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</si>
  <si>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</si>
  <si>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</si>
  <si>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</si>
  <si>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</si>
  <si>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</si>
  <si>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</si>
  <si>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</si>
  <si>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</si>
  <si>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</si>
  <si>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</si>
  <si>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</si>
  <si>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</si>
  <si>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</si>
  <si>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</si>
  <si>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</si>
  <si>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</si>
  <si>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</si>
  <si>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</si>
  <si>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</si>
  <si>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</si>
  <si>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</si>
  <si>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</si>
  <si>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</si>
  <si>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</si>
  <si>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</si>
  <si>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</si>
  <si>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</si>
  <si>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</si>
  <si>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</si>
  <si>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</si>
  <si>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</si>
  <si>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</si>
  <si>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</si>
  <si>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</si>
  <si>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</si>
  <si>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</si>
  <si>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</si>
  <si>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</si>
  <si>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</si>
  <si>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</si>
  <si>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</si>
  <si>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</si>
  <si>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</si>
  <si>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</si>
  <si>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</si>
  <si>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</si>
  <si>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</si>
  <si>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</si>
  <si>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</si>
  <si>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</si>
  <si>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</si>
  <si>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</si>
  <si>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</si>
  <si>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</si>
  <si>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</si>
  <si>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</si>
  <si>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</si>
  <si>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</si>
  <si>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</si>
  <si>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</si>
  <si>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</si>
  <si>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</si>
  <si>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</si>
  <si>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</si>
  <si>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</si>
  <si>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</si>
  <si>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</si>
  <si>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</si>
  <si>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</si>
  <si>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</si>
  <si>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</si>
  <si>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</si>
  <si>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</si>
  <si>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</si>
  <si>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</si>
  <si>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</si>
  <si>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</si>
  <si>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</si>
  <si>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</si>
  <si>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</si>
  <si>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</si>
  <si>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</si>
  <si>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</si>
  <si>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</si>
  <si>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</si>
  <si>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</si>
  <si>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</si>
  <si>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</si>
  <si>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</si>
  <si>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</si>
  <si>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</si>
  <si>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</si>
  <si>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</si>
  <si>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</si>
  <si>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</si>
  <si>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</si>
  <si>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</si>
  <si>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</si>
  <si>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</si>
  <si>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</si>
  <si>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</si>
  <si>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</si>
  <si>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</si>
  <si>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</si>
  <si>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</si>
  <si>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</si>
  <si>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</si>
  <si>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</si>
  <si>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</si>
  <si>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</si>
  <si>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</si>
  <si>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</si>
  <si>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</si>
  <si>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</si>
  <si>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</si>
  <si>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</si>
  <si>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</si>
  <si>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</si>
  <si>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</si>
  <si>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</si>
  <si>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</si>
  <si>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</si>
  <si>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</si>
  <si>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</si>
  <si>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</si>
  <si>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</si>
  <si>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</si>
  <si>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</si>
  <si>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</si>
  <si>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</si>
  <si>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</si>
  <si>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</si>
  <si>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</si>
  <si>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</si>
  <si>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</si>
  <si>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</si>
  <si>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</si>
  <si>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</si>
  <si>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</si>
  <si>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</si>
  <si>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</si>
  <si>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</si>
  <si>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</si>
  <si>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</si>
  <si>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</si>
  <si>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</si>
  <si>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</si>
  <si>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</si>
  <si>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</si>
  <si>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</si>
  <si>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</si>
  <si>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</si>
  <si>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</si>
  <si>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</si>
  <si>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</si>
  <si>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</si>
  <si>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</si>
  <si>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</si>
  <si>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</si>
  <si>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</si>
  <si>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</si>
  <si>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</si>
  <si>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</si>
  <si>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</si>
  <si>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</si>
  <si>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</si>
  <si>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</si>
  <si>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</si>
  <si>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</si>
  <si>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</si>
  <si>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</si>
  <si>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</si>
  <si>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</si>
  <si>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</si>
  <si>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</si>
  <si>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</si>
  <si>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</si>
  <si>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</si>
  <si>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</si>
  <si>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</si>
  <si>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</si>
  <si>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</si>
  <si>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</si>
  <si>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</si>
  <si>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</si>
  <si>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</si>
  <si>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</si>
  <si>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</si>
  <si>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</si>
  <si>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</si>
  <si>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</si>
  <si>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</si>
  <si>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</si>
  <si>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</si>
  <si>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</si>
  <si>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</si>
  <si>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</si>
  <si>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</si>
  <si>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</si>
  <si>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</si>
  <si>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</si>
  <si>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</si>
  <si>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</si>
  <si>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</si>
  <si>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</si>
  <si>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</si>
  <si>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</si>
  <si>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</si>
  <si>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</si>
  <si>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</si>
  <si>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</si>
  <si>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</si>
  <si>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</si>
  <si>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</si>
  <si>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</si>
  <si>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</si>
  <si>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</si>
  <si>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</si>
  <si>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</si>
  <si>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</si>
  <si>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</si>
  <si>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</si>
  <si>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</si>
  <si>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</si>
  <si>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</si>
  <si>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</si>
  <si>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</si>
  <si>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</si>
  <si>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</si>
  <si>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</si>
  <si>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</si>
  <si>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</si>
  <si>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</si>
  <si>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</si>
  <si>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</si>
  <si>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</si>
  <si>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</si>
  <si>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</si>
  <si>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</si>
  <si>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</si>
  <si>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</si>
  <si>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</si>
  <si>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</si>
  <si>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</si>
  <si>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</si>
  <si>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</si>
  <si>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</si>
  <si>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</si>
  <si>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</si>
  <si>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</si>
  <si>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</si>
  <si>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</si>
  <si>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</si>
  <si>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</si>
  <si>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</si>
  <si>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</si>
  <si>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</si>
  <si>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</si>
  <si>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</si>
  <si>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</si>
  <si>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</si>
  <si>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</si>
  <si>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</si>
  <si>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</si>
  <si>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</si>
  <si>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</si>
  <si>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</si>
  <si>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</si>
  <si>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</si>
  <si>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</si>
  <si>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</si>
  <si>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</si>
  <si>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</si>
  <si>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</si>
  <si>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</si>
  <si>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</si>
  <si>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</si>
  <si>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</si>
  <si>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</si>
  <si>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</si>
  <si>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</si>
  <si>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</si>
  <si>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</si>
  <si>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</si>
  <si>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</si>
  <si>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</si>
  <si>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</si>
  <si>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</si>
  <si>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</si>
  <si>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</si>
  <si>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</si>
  <si>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</si>
  <si>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</si>
  <si>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</si>
  <si>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</si>
  <si>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</si>
  <si>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</si>
  <si>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</si>
  <si>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</si>
  <si>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</si>
  <si>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</si>
  <si>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</si>
  <si>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</si>
  <si>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</si>
  <si>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</si>
  <si>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</si>
  <si>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</si>
  <si>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</si>
  <si>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</si>
  <si>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</si>
  <si>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</si>
  <si>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</si>
  <si>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</si>
  <si>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</si>
  <si>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</si>
  <si>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</si>
  <si>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</si>
  <si>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</si>
  <si>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</si>
  <si>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</si>
  <si>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</si>
  <si>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</si>
  <si>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</si>
  <si>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</si>
  <si>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</si>
  <si>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</si>
  <si>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</si>
  <si>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</si>
  <si>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</si>
  <si>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</si>
  <si>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</si>
  <si>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</si>
  <si>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</si>
  <si>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</si>
  <si>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</si>
  <si>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</si>
  <si>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</si>
  <si>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</si>
  <si>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</si>
  <si>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</si>
  <si>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</si>
  <si>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</si>
  <si>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</si>
  <si>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</si>
  <si>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</si>
  <si>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</si>
  <si>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</si>
  <si>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</si>
  <si>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</si>
  <si>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</si>
  <si>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</si>
  <si>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</si>
  <si>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</si>
  <si>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</si>
  <si>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</si>
  <si>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</si>
  <si>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</si>
  <si>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</si>
  <si>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</si>
  <si>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</si>
  <si>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</si>
  <si>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</si>
  <si>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</si>
  <si>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</si>
  <si>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</si>
  <si>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</si>
  <si>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</si>
  <si>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</si>
  <si>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</si>
  <si>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</si>
  <si>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</si>
  <si>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</si>
  <si>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</si>
  <si>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</si>
  <si>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</si>
  <si>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</si>
  <si>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</si>
  <si>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</si>
  <si>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</si>
  <si>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</si>
  <si>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</si>
  <si>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</si>
  <si>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</si>
  <si>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</si>
  <si>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</si>
  <si>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</si>
  <si>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</si>
  <si>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</si>
  <si>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</si>
  <si>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</si>
  <si>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</si>
  <si>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</si>
  <si>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</si>
  <si>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</si>
  <si>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</si>
  <si>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</si>
  <si>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</si>
  <si>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</si>
  <si>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</si>
  <si>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</si>
  <si>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</si>
  <si>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</si>
  <si>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</si>
  <si>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</si>
  <si>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</si>
  <si>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</si>
  <si>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</si>
  <si>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</si>
  <si>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</si>
  <si>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</si>
  <si>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</si>
  <si>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</si>
  <si>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</si>
  <si>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</si>
  <si>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</si>
  <si>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</si>
  <si>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</si>
  <si>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</si>
  <si>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</si>
  <si>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</si>
  <si>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</si>
  <si>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</si>
  <si>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</si>
  <si>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</si>
  <si>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</si>
  <si>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</si>
  <si>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</si>
  <si>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</si>
  <si>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</si>
  <si>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</si>
  <si>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</si>
  <si>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</si>
  <si>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</si>
  <si>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</si>
  <si>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</si>
  <si>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</si>
  <si>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</si>
  <si>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</si>
  <si>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</si>
  <si>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</si>
  <si>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</si>
  <si>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</si>
  <si>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</si>
  <si>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</si>
  <si>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</si>
  <si>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</si>
  <si>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</si>
  <si>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</si>
  <si>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</si>
  <si>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</si>
  <si>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</si>
  <si>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</si>
  <si>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</si>
  <si>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</si>
  <si>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</si>
  <si>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</si>
  <si>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</si>
  <si>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</si>
  <si>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</si>
  <si>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</si>
  <si>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</si>
  <si>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</si>
  <si>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</si>
  <si>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</si>
  <si>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</si>
  <si>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</si>
  <si>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</si>
  <si>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</si>
  <si>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</si>
  <si>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</si>
  <si>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</si>
  <si>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</si>
  <si>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</si>
  <si>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</si>
  <si>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</si>
  <si>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</si>
  <si>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</si>
  <si>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</si>
  <si>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</si>
  <si>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</si>
  <si>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</si>
  <si>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</si>
  <si>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</si>
  <si>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</si>
  <si>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</si>
  <si>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</si>
  <si>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</si>
  <si>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</si>
  <si>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</si>
  <si>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</si>
  <si>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</si>
  <si>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</si>
  <si>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</si>
  <si>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</si>
  <si>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</si>
  <si>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</si>
  <si>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</si>
  <si>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</si>
  <si>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</si>
  <si>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</si>
  <si>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</si>
  <si>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</si>
  <si>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</si>
  <si>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</si>
  <si>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</si>
  <si>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</si>
  <si>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</si>
  <si>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</si>
  <si>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</si>
  <si>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</si>
  <si>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</si>
  <si>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</si>
  <si>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</si>
  <si>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</si>
  <si>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</si>
  <si>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</si>
  <si>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</si>
  <si>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</si>
  <si>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</si>
  <si>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</si>
  <si>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</si>
  <si>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</si>
  <si>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</si>
  <si>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</si>
  <si>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</si>
  <si>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</si>
  <si>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</si>
  <si>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</si>
  <si>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</si>
  <si>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</si>
  <si>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</si>
  <si>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</si>
  <si>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</si>
  <si>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</si>
  <si>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</si>
  <si>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</si>
  <si>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</si>
  <si>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</si>
  <si>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</si>
  <si>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</si>
  <si>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</si>
  <si>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</si>
  <si>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</si>
  <si>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</si>
  <si>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</si>
  <si>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</si>
  <si>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</si>
  <si>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</si>
  <si>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</si>
  <si>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</si>
  <si>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</si>
  <si>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</si>
  <si>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</si>
  <si>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</si>
  <si>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</si>
  <si>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</si>
  <si>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</si>
  <si>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</si>
  <si>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</si>
  <si>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</si>
  <si>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</si>
  <si>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</si>
  <si>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</si>
  <si>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</si>
  <si>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</si>
  <si>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</si>
  <si>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</si>
  <si>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</si>
  <si>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</si>
  <si>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</si>
  <si>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</si>
  <si>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</si>
  <si>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</si>
  <si>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</si>
  <si>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</si>
  <si>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</si>
  <si>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</si>
  <si>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</si>
  <si>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</si>
  <si>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</si>
  <si>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</si>
  <si>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</si>
  <si>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</si>
  <si>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</si>
  <si>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</si>
  <si>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</si>
  <si>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</si>
  <si>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</si>
  <si>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</si>
  <si>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</si>
  <si>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</si>
  <si>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</si>
  <si>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</si>
  <si>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</si>
  <si>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</si>
  <si>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</si>
  <si>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</si>
  <si>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</si>
  <si>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</si>
  <si>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</si>
  <si>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</si>
  <si>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</si>
  <si>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</si>
  <si>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</si>
  <si>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</si>
  <si>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</si>
  <si>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</si>
  <si>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</si>
  <si>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</si>
  <si>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</si>
  <si>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</si>
  <si>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</si>
  <si>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</si>
  <si>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</si>
  <si>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</si>
  <si>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</si>
  <si>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</si>
  <si>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</si>
  <si>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</si>
  <si>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</si>
  <si>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</si>
  <si>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</si>
  <si>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</si>
  <si>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</si>
  <si>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</si>
  <si>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</si>
  <si>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</si>
  <si>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</si>
  <si>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</si>
  <si>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</si>
  <si>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</si>
  <si>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</si>
  <si>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</si>
  <si>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</si>
  <si>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</si>
  <si>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</si>
  <si>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</si>
  <si>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</si>
  <si>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</si>
  <si>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</si>
  <si>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</si>
  <si>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</si>
  <si>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</si>
  <si>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</si>
  <si>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</si>
  <si>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</si>
  <si>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</si>
  <si>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</si>
  <si>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</si>
  <si>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</si>
  <si>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</si>
  <si>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</si>
  <si>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</si>
  <si>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</si>
  <si>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</si>
  <si>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</si>
  <si>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</si>
  <si>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</si>
  <si>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</si>
  <si>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</si>
  <si>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</si>
  <si>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</si>
  <si>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</si>
  <si>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</si>
  <si>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</si>
  <si>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</si>
  <si>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</si>
  <si>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</si>
  <si>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</si>
  <si>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</si>
  <si>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</si>
  <si>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</si>
  <si>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</si>
  <si>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</si>
  <si>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</si>
  <si>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</si>
  <si>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</si>
  <si>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</si>
  <si>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</si>
  <si>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</si>
  <si>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</si>
  <si>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</si>
  <si>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</si>
  <si>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</si>
  <si>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</si>
  <si>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</si>
  <si>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</si>
  <si>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</si>
  <si>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</si>
  <si>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</si>
  <si>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</si>
  <si>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</si>
  <si>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</si>
  <si>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</si>
  <si>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</si>
  <si>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</si>
  <si>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</si>
  <si>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</si>
  <si>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</si>
  <si>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</si>
  <si>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</si>
  <si>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</si>
  <si>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</si>
  <si>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</si>
  <si>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</si>
  <si>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</si>
  <si>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</si>
  <si>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</si>
  <si>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</si>
  <si>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</si>
  <si>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</si>
  <si>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</si>
  <si>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</si>
  <si>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</si>
  <si>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</si>
  <si>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</si>
  <si>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</si>
  <si>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</si>
  <si>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</si>
  <si>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</si>
  <si>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</si>
  <si>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</si>
  <si>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</si>
  <si>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</si>
  <si>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</si>
  <si>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</si>
  <si>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</si>
  <si>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</si>
  <si>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</si>
  <si>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</si>
  <si>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</si>
  <si>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</si>
  <si>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</si>
  <si>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</si>
  <si>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</si>
  <si>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</si>
  <si>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</si>
  <si>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</si>
  <si>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</si>
  <si>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</si>
  <si>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</si>
  <si>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</si>
  <si>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</si>
  <si>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</si>
  <si>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</si>
  <si>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</si>
  <si>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</si>
  <si>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</si>
  <si>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</si>
  <si>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</si>
  <si>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</si>
  <si>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</si>
  <si>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</si>
  <si>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</si>
  <si>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</si>
  <si>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</si>
  <si>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</si>
  <si>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</si>
  <si>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</si>
  <si>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</si>
  <si>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</si>
  <si>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</si>
  <si>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</si>
  <si>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</si>
  <si>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</si>
  <si>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</si>
  <si>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</si>
  <si>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</si>
  <si>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</si>
  <si>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</si>
  <si>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</si>
  <si>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</si>
  <si>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</si>
  <si>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</si>
  <si>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</si>
  <si>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</si>
  <si>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</si>
  <si>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</si>
  <si>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</si>
  <si>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</si>
  <si>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</si>
  <si>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</si>
  <si>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</si>
  <si>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</si>
  <si>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</si>
  <si>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</si>
  <si>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</si>
  <si>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</si>
  <si>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</si>
  <si>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</si>
  <si>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</si>
  <si>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</si>
  <si>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</si>
  <si>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</si>
  <si>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</si>
  <si>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</si>
  <si>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</si>
  <si>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</si>
  <si>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</si>
  <si>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</si>
  <si>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</si>
  <si>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</si>
  <si>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</si>
  <si>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</si>
  <si>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</si>
  <si>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</si>
  <si>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</si>
  <si>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</si>
  <si>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</si>
  <si>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</si>
  <si>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</si>
  <si>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</si>
  <si>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</si>
  <si>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</si>
  <si>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</si>
  <si>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</si>
  <si>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</si>
  <si>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</si>
  <si>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</si>
  <si>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</si>
  <si>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</si>
  <si>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</si>
  <si>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</si>
  <si>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</si>
  <si>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</si>
  <si>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</si>
  <si>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</si>
  <si>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</si>
  <si>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</si>
  <si>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</si>
  <si>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</si>
  <si>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</si>
  <si>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</si>
  <si>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</si>
  <si>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</si>
  <si>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</si>
  <si>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</si>
  <si>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</si>
  <si>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</si>
  <si>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</si>
  <si>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</si>
  <si>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</si>
  <si>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</si>
  <si>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</si>
  <si>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</si>
  <si>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</si>
  <si>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</si>
  <si>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</si>
  <si>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</si>
  <si>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</si>
  <si>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</si>
  <si>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</si>
  <si>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</si>
  <si>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</si>
  <si>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</si>
  <si>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</si>
  <si>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</si>
  <si>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</si>
  <si>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</si>
  <si>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</si>
  <si>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</si>
  <si>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</si>
  <si>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</si>
  <si>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</si>
  <si>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</si>
  <si>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</si>
  <si>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</si>
  <si>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</si>
  <si>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</si>
  <si>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</si>
  <si>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</si>
  <si>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</si>
  <si>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</si>
  <si>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</si>
  <si>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</si>
  <si>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</si>
  <si>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</si>
  <si>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</si>
  <si>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</si>
  <si>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</si>
  <si>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</si>
  <si>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</si>
  <si>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</si>
  <si>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</si>
  <si>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</si>
  <si>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</si>
  <si>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</si>
  <si>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</si>
  <si>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</si>
  <si>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</si>
  <si>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</si>
  <si>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</si>
  <si>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</si>
  <si>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</si>
  <si>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</si>
  <si>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</si>
  <si>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</si>
  <si>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</si>
  <si>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</si>
  <si>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</si>
  <si>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</si>
  <si>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</si>
  <si>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</si>
  <si>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</si>
  <si>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</si>
  <si>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</si>
  <si>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</si>
  <si>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</si>
  <si>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</si>
  <si>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</si>
  <si>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</si>
  <si>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</si>
  <si>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</si>
  <si>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</si>
  <si>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</si>
  <si>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</si>
  <si>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</si>
  <si>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</si>
  <si>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</si>
  <si>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</si>
  <si>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</si>
  <si>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</si>
  <si>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</si>
  <si>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</si>
  <si>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</si>
  <si>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</si>
  <si>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</si>
  <si>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</si>
  <si>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</si>
  <si>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</si>
  <si>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</si>
  <si>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</si>
  <si>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</si>
  <si>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</si>
  <si>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</si>
  <si>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</si>
  <si>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</si>
  <si>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</si>
  <si>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</si>
  <si>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</si>
  <si>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</si>
  <si>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</si>
  <si>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</si>
  <si>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</si>
  <si>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</si>
  <si>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</si>
  <si>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</si>
  <si>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</si>
  <si>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</si>
  <si>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</si>
  <si>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</si>
  <si>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</si>
  <si>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</si>
  <si>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</si>
  <si>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</si>
  <si>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</si>
  <si>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</si>
  <si>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</si>
  <si>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</si>
  <si>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</si>
  <si>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</si>
  <si>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</si>
  <si>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</si>
  <si>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</si>
  <si>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</si>
  <si>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</si>
  <si>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</si>
  <si>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</si>
  <si>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</si>
  <si>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</si>
  <si>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</si>
  <si>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</si>
  <si>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</si>
  <si>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</si>
  <si>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</si>
  <si>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</si>
  <si>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</si>
  <si>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</si>
  <si>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</si>
  <si>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</si>
  <si>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</si>
  <si>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</si>
  <si>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</si>
  <si>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</si>
  <si>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</si>
  <si>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</si>
  <si>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</si>
  <si>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</si>
  <si>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</si>
  <si>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</si>
  <si>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</si>
  <si>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</si>
  <si>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</si>
  <si>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</si>
  <si>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</si>
  <si>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</si>
  <si>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</si>
  <si>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</si>
  <si>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</si>
  <si>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</si>
  <si>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</si>
  <si>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</si>
  <si>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</si>
  <si>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</si>
  <si>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</si>
  <si>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</si>
  <si>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</si>
  <si>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</si>
  <si>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</si>
  <si>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</si>
  <si>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</si>
  <si>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</si>
  <si>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</si>
  <si>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</si>
  <si>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</si>
  <si>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</si>
  <si>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</si>
  <si>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</si>
  <si>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</si>
  <si>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</si>
  <si>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</si>
  <si>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</si>
  <si>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</si>
  <si>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</si>
  <si>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</si>
  <si>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</si>
  <si>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</si>
  <si>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</si>
  <si>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</si>
  <si>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</si>
  <si>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</si>
  <si>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</si>
  <si>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</si>
  <si>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</si>
  <si>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</si>
  <si>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</si>
  <si>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</si>
  <si>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</si>
  <si>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</si>
  <si>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</si>
  <si>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</si>
  <si>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</si>
  <si>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</si>
  <si>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</si>
  <si>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</si>
  <si>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</si>
  <si>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</si>
  <si>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</si>
  <si>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</si>
  <si>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</si>
  <si>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</si>
  <si>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</si>
  <si>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</si>
  <si>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</si>
  <si>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</si>
  <si>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</si>
  <si>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</si>
  <si>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</si>
  <si>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</si>
  <si>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</si>
  <si>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</si>
  <si>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</si>
  <si>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</si>
  <si>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</si>
  <si>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</si>
  <si>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</si>
  <si>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</si>
  <si>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</si>
  <si>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</si>
  <si>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</si>
  <si>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</si>
  <si>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</si>
  <si>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</si>
  <si>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</si>
  <si>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</si>
  <si>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</si>
  <si>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</si>
  <si>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</si>
  <si>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</si>
  <si>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</si>
  <si>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</si>
  <si>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</si>
  <si>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</si>
  <si>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</si>
  <si>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</si>
  <si>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</si>
  <si>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</si>
  <si>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</si>
  <si>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</si>
  <si>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</si>
  <si>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</si>
  <si>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</si>
  <si>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</si>
  <si>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</si>
  <si>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</si>
  <si>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</si>
  <si>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</si>
  <si>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</si>
  <si>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</si>
  <si>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</si>
  <si>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</si>
  <si>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</si>
  <si>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</si>
  <si>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</si>
  <si>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</si>
  <si>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</si>
  <si>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</si>
  <si>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</si>
  <si>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</si>
  <si>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</si>
  <si>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</si>
  <si>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</si>
  <si>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</si>
  <si>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</si>
  <si>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</si>
  <si>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</si>
  <si>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</si>
  <si>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</si>
  <si>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</si>
  <si>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</si>
  <si>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</si>
  <si>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</si>
  <si>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</si>
  <si>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</si>
  <si>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</si>
  <si>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</si>
  <si>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</si>
  <si>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</si>
  <si>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</si>
  <si>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</si>
  <si>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</si>
  <si>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</si>
  <si>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</si>
  <si>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</si>
  <si>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</si>
  <si>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</si>
  <si>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</si>
  <si>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</si>
  <si>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</si>
  <si>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</si>
  <si>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</si>
  <si>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</si>
  <si>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</si>
  <si>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</si>
  <si>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</si>
  <si>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</si>
  <si>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</si>
  <si>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</si>
  <si>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</si>
  <si>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</si>
  <si>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</si>
  <si>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</si>
  <si>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</si>
  <si>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</si>
  <si>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</si>
  <si>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</si>
  <si>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</si>
  <si>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</si>
  <si>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</si>
  <si>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</si>
  <si>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</si>
  <si>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</si>
  <si>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</si>
  <si>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</si>
  <si>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</si>
  <si>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</si>
  <si>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</si>
  <si>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</si>
  <si>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</si>
  <si>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</si>
  <si>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</si>
  <si>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</si>
  <si>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</si>
  <si>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</si>
  <si>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</si>
  <si>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</si>
  <si>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</si>
  <si>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</si>
  <si>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</si>
  <si>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</si>
  <si>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</si>
  <si>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</si>
  <si>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</si>
  <si>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</si>
  <si>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</si>
  <si>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</si>
  <si>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</si>
  <si>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</si>
  <si>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</si>
  <si>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</si>
  <si>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</si>
  <si>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</si>
  <si>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</si>
  <si>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</si>
  <si>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</si>
  <si>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</si>
  <si>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</si>
  <si>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</si>
  <si>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</si>
  <si>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</si>
  <si>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</si>
  <si>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</si>
  <si>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</si>
  <si>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</si>
  <si>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</si>
  <si>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</si>
  <si>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</si>
  <si>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</si>
  <si>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</si>
  <si>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</si>
  <si>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</si>
  <si>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</si>
  <si>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</si>
  <si>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</si>
  <si>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</si>
  <si>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</si>
  <si>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</si>
  <si>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</si>
  <si>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</si>
  <si>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</si>
  <si>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</si>
  <si>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</si>
  <si>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</si>
  <si>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</si>
  <si>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</si>
  <si>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</si>
  <si>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</si>
  <si>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</si>
  <si>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</si>
  <si>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</si>
  <si>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</si>
  <si>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</si>
  <si>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</si>
  <si>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</si>
  <si>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</si>
  <si>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</si>
  <si>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</si>
  <si>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</si>
  <si>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</si>
  <si>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</si>
  <si>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</si>
  <si>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</si>
  <si>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</si>
  <si>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</si>
  <si>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</si>
  <si>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</si>
  <si>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</si>
  <si>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</si>
  <si>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</si>
  <si>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</si>
  <si>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</si>
  <si>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</si>
  <si>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</si>
  <si>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</si>
  <si>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</si>
  <si>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</si>
  <si>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</si>
  <si>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</si>
  <si>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</si>
  <si>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</si>
  <si>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</si>
  <si>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</si>
  <si>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</si>
  <si>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</si>
  <si>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</si>
  <si>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</si>
  <si>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</si>
  <si>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</si>
  <si>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</si>
  <si>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</si>
  <si>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</si>
  <si>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</si>
  <si>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</si>
  <si>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</si>
  <si>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</si>
  <si>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</si>
  <si>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</si>
  <si>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</si>
  <si>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</si>
  <si>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</si>
  <si>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</si>
  <si>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</si>
  <si>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</si>
  <si>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</si>
  <si>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</si>
  <si>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</si>
  <si>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</si>
  <si>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</si>
  <si>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</si>
  <si>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</si>
  <si>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</si>
  <si>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</si>
  <si>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</si>
  <si>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</si>
  <si>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</si>
  <si>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</si>
  <si>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</si>
  <si>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</si>
  <si>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</si>
  <si>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</si>
  <si>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</si>
  <si>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</si>
  <si>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</si>
  <si>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</si>
  <si>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</si>
  <si>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</si>
  <si>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</si>
  <si>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</si>
  <si>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</si>
  <si>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</si>
  <si>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</si>
  <si>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</si>
  <si>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</si>
  <si>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</si>
  <si>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</si>
  <si>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</si>
  <si>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</si>
  <si>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</si>
  <si>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</si>
  <si>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</si>
  <si>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</si>
  <si>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</si>
  <si>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</si>
  <si>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</si>
  <si>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</si>
  <si>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</si>
  <si>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</si>
  <si>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</si>
  <si>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</si>
  <si>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</si>
  <si>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</si>
  <si>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</si>
  <si>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</si>
  <si>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</si>
  <si>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</si>
  <si>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</si>
  <si>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</si>
  <si>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</si>
  <si>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</si>
  <si>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</si>
  <si>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</si>
  <si>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</si>
  <si>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</si>
  <si>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</si>
  <si>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</si>
  <si>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</si>
  <si>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</si>
  <si>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</si>
  <si>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</si>
  <si>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</si>
  <si>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</si>
  <si>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</si>
  <si>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</si>
  <si>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</si>
  <si>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</si>
  <si>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</si>
  <si>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</si>
  <si>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</si>
  <si>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</si>
  <si>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</si>
  <si>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</si>
  <si>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</si>
  <si>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</si>
  <si>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</si>
  <si>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</si>
  <si>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</si>
  <si>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</si>
  <si>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</si>
  <si>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</si>
  <si>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</si>
  <si>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</si>
  <si>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</si>
  <si>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</si>
  <si>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</si>
  <si>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</si>
  <si>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</si>
  <si>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</si>
  <si>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</si>
  <si>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</si>
  <si>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</si>
  <si>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</si>
  <si>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</si>
  <si>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</si>
  <si>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</si>
  <si>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</si>
  <si>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</si>
  <si>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</si>
  <si>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</si>
  <si>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</si>
  <si>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</si>
  <si>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</si>
  <si>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</si>
  <si>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</si>
  <si>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</si>
  <si>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</si>
  <si>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</si>
  <si>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</si>
  <si>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</si>
  <si>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</si>
  <si>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</si>
  <si>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</si>
  <si>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</si>
  <si>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</si>
  <si>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</si>
  <si>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</si>
  <si>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</si>
  <si>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</si>
  <si>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</si>
  <si>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</si>
  <si>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</si>
  <si>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</si>
  <si>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</si>
  <si>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</si>
  <si>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</si>
  <si>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</si>
  <si>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</si>
  <si>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</si>
  <si>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</si>
  <si>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</si>
  <si>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</si>
  <si>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</si>
  <si>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</si>
  <si>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</si>
  <si>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</si>
  <si>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</si>
  <si>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</si>
  <si>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</si>
  <si>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</si>
  <si>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</si>
  <si>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</si>
  <si>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</si>
  <si>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</si>
  <si>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</si>
  <si>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</si>
  <si>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</si>
  <si>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</si>
  <si>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</si>
  <si>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</si>
  <si>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</si>
  <si>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</si>
  <si>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</si>
  <si>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</si>
  <si>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</si>
  <si>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</si>
  <si>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</si>
  <si>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</si>
  <si>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</si>
  <si>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</si>
  <si>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</si>
  <si>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</si>
  <si>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</si>
  <si>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</si>
  <si>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</si>
  <si>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</si>
  <si>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</si>
  <si>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</si>
  <si>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</si>
  <si>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</si>
  <si>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</si>
  <si>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</si>
  <si>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</si>
  <si>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</si>
  <si>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</si>
  <si>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</si>
  <si>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</si>
  <si>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</si>
  <si>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</si>
  <si>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</si>
  <si>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</si>
  <si>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</si>
  <si>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</si>
  <si>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</si>
  <si>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</si>
  <si>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</si>
  <si>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</si>
  <si>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</si>
  <si>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</si>
  <si>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</si>
  <si>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</si>
  <si>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</si>
  <si>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</si>
  <si>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</si>
  <si>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</si>
  <si>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</si>
  <si>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</si>
  <si>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</si>
  <si>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</si>
  <si>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</si>
  <si>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</si>
  <si>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</si>
  <si>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</si>
  <si>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</si>
  <si>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</si>
  <si>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</si>
  <si>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</si>
  <si>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</si>
  <si>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</si>
  <si>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</si>
  <si>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</si>
  <si>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</si>
  <si>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</si>
  <si>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</si>
  <si>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</si>
  <si>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</si>
  <si>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</si>
  <si>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</si>
  <si>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</si>
  <si>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</si>
  <si>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</si>
  <si>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</si>
  <si>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</si>
  <si>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</si>
  <si>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</si>
  <si>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</si>
  <si>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</si>
  <si>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</si>
  <si>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</si>
  <si>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</si>
  <si>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</si>
  <si>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</si>
  <si>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</si>
  <si>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</si>
  <si>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</si>
  <si>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</si>
  <si>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</si>
  <si>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</si>
  <si>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</si>
  <si>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</si>
  <si>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</si>
  <si>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</si>
  <si>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</si>
  <si>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</si>
  <si>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</si>
  <si>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</si>
  <si>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</si>
  <si>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</si>
  <si>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</si>
  <si>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</si>
  <si>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</si>
  <si>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</si>
  <si>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</si>
  <si>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</si>
  <si>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</si>
  <si>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</si>
  <si>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</si>
  <si>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</si>
  <si>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</si>
  <si>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</si>
  <si>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</si>
  <si>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</si>
  <si>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</si>
  <si>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</si>
  <si>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</si>
  <si>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</si>
  <si>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</si>
  <si>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</si>
  <si>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</si>
  <si>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</si>
  <si>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</si>
  <si>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</si>
  <si>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</si>
  <si>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</si>
  <si>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</si>
  <si>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</si>
  <si>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</si>
  <si>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</si>
  <si>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</si>
  <si>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</si>
  <si>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</si>
  <si>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</si>
  <si>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</si>
  <si>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</si>
  <si>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</si>
  <si>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</si>
  <si>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</si>
  <si>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</si>
  <si>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</si>
  <si>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</si>
  <si>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</si>
  <si>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</si>
  <si>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</si>
  <si>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</si>
  <si>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</si>
  <si>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</si>
  <si>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</si>
  <si>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</si>
  <si>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</si>
  <si>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</si>
  <si>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</si>
  <si>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</si>
  <si>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</si>
  <si>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</si>
  <si>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</si>
  <si>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</si>
  <si>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</si>
  <si>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</si>
  <si>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</si>
  <si>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</si>
  <si>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</si>
  <si>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</si>
  <si>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</si>
  <si>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</si>
  <si>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</si>
  <si>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</si>
  <si>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</si>
  <si>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</si>
  <si>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</si>
  <si>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</si>
  <si>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</si>
  <si>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</si>
  <si>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</si>
  <si>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</si>
  <si>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</si>
  <si>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</si>
  <si>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</si>
  <si>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</si>
  <si>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</si>
  <si>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</si>
  <si>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</si>
  <si>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</si>
  <si>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</si>
  <si>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</si>
  <si>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</si>
  <si>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</si>
  <si>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</si>
  <si>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</si>
  <si>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</si>
  <si>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</si>
  <si>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</si>
  <si>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</si>
  <si>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</si>
  <si>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</si>
  <si>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</si>
  <si>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</si>
  <si>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</si>
  <si>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</si>
  <si>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</si>
  <si>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</si>
  <si>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</si>
  <si>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</si>
  <si>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</si>
  <si>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</si>
  <si>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</si>
  <si>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</si>
  <si>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</si>
  <si>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</si>
  <si>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</si>
  <si>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</si>
  <si>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</si>
  <si>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</si>
  <si>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</si>
  <si>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</si>
  <si>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</si>
  <si>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</si>
  <si>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</si>
  <si>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</si>
  <si>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</si>
  <si>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</si>
  <si>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</si>
  <si>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</si>
  <si>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</si>
  <si>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</si>
  <si>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</si>
  <si>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</si>
  <si>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</si>
  <si>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</si>
  <si>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</si>
  <si>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</si>
  <si>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</si>
  <si>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</si>
  <si>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</si>
  <si>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</si>
  <si>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</si>
  <si>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</si>
  <si>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</si>
  <si>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</si>
  <si>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</si>
  <si>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</si>
  <si>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</si>
  <si>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</si>
  <si>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</si>
  <si>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</si>
  <si>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</si>
  <si>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</si>
  <si>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</si>
  <si>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</si>
  <si>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</si>
  <si>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</si>
  <si>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</si>
  <si>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</si>
  <si>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</si>
  <si>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</si>
  <si>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</si>
  <si>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</si>
  <si>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</si>
  <si>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</si>
  <si>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</si>
  <si>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</si>
  <si>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</si>
  <si>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</si>
  <si>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</si>
  <si>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</si>
  <si>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</si>
  <si>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</si>
  <si>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</si>
  <si>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</si>
  <si>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</si>
  <si>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</si>
  <si>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</si>
  <si>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</si>
  <si>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</si>
  <si>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</si>
  <si>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</si>
  <si>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</si>
  <si>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</si>
  <si>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</si>
  <si>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</si>
  <si>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</si>
  <si>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</si>
  <si>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</si>
  <si>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</si>
  <si>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</si>
  <si>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</si>
  <si>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</si>
  <si>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</si>
  <si>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</si>
  <si>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</si>
  <si>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</si>
  <si>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</si>
  <si>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</si>
  <si>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</si>
  <si>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</si>
  <si>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</si>
  <si>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</si>
  <si>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</si>
  <si>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</si>
  <si>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</si>
  <si>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</si>
  <si>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</si>
  <si>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</si>
  <si>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</si>
  <si>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</si>
  <si>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</si>
  <si>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</si>
  <si>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</si>
  <si>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</si>
  <si>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</si>
  <si>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</si>
  <si>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</si>
  <si>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</si>
  <si>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</si>
  <si>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</si>
  <si>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</si>
  <si>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</si>
  <si>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</si>
  <si>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</si>
  <si>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</si>
  <si>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</si>
  <si>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</si>
  <si>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</si>
  <si>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</si>
  <si>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</si>
  <si>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</si>
  <si>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</si>
  <si>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</si>
  <si>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</si>
  <si>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</si>
  <si>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</si>
  <si>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</si>
  <si>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</si>
  <si>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</si>
  <si>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</si>
  <si>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</si>
  <si>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</si>
  <si>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</si>
  <si>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</si>
  <si>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</si>
  <si>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</si>
  <si>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</si>
  <si>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</si>
  <si>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</si>
  <si>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</si>
  <si>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</si>
  <si>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</si>
  <si>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</si>
  <si>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</si>
  <si>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</si>
  <si>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</si>
  <si>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</si>
  <si>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</si>
  <si>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</si>
  <si>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</si>
  <si>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</si>
  <si>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</si>
  <si>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</si>
  <si>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</si>
  <si>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</si>
  <si>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</si>
  <si>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</si>
  <si>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</si>
  <si>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</si>
  <si>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</si>
  <si>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</si>
  <si>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</si>
  <si>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</si>
  <si>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</si>
  <si>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</si>
  <si>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</si>
  <si>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</si>
  <si>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</si>
  <si>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</si>
  <si>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</si>
  <si>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</si>
  <si>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</si>
  <si>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</si>
  <si>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</si>
  <si>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</si>
  <si>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</si>
  <si>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</si>
  <si>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</si>
  <si>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</si>
  <si>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</si>
  <si>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</si>
  <si>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</si>
  <si>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</si>
  <si>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</si>
  <si>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</si>
  <si>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</si>
  <si>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</si>
  <si>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</si>
  <si>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</si>
  <si>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</si>
  <si>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</si>
  <si>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</si>
  <si>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</si>
  <si>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</si>
  <si>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</si>
  <si>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</si>
  <si>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</si>
  <si>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</si>
  <si>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</si>
  <si>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</si>
  <si>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</si>
  <si>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</si>
  <si>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</si>
  <si>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</si>
  <si>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</si>
  <si>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</si>
  <si>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</si>
  <si>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</si>
  <si>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</si>
  <si>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</si>
  <si>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</si>
  <si>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</si>
  <si>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</si>
  <si>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</si>
  <si>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</si>
  <si>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</si>
  <si>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</si>
  <si>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</si>
  <si>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</si>
  <si>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</si>
  <si>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</si>
  <si>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</si>
  <si>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</si>
  <si>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</si>
  <si>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</si>
  <si>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</si>
  <si>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</si>
  <si>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</si>
  <si>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</si>
  <si>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</si>
  <si>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</si>
  <si>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</si>
  <si>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</si>
  <si>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</si>
  <si>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</si>
  <si>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</si>
  <si>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</si>
  <si>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</si>
  <si>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</si>
  <si>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</si>
  <si>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</si>
  <si>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</si>
  <si>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</si>
  <si>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</si>
  <si>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</si>
  <si>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</si>
  <si>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</si>
  <si>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</si>
  <si>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</si>
  <si>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</si>
  <si>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</si>
  <si>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</si>
  <si>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</si>
  <si>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</si>
  <si>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</si>
  <si>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</si>
  <si>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</si>
  <si>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</si>
  <si>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</si>
  <si>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</si>
  <si>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</si>
  <si>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</si>
  <si>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</si>
  <si>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</si>
  <si>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</si>
  <si>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</si>
  <si>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</si>
  <si>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</si>
  <si>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</si>
  <si>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</si>
  <si>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</si>
  <si>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</si>
  <si>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</si>
  <si>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</si>
  <si>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</si>
  <si>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</si>
  <si>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</si>
  <si>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</si>
  <si>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</si>
  <si>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</si>
  <si>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</si>
  <si>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</si>
  <si>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</si>
  <si>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</si>
  <si>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</si>
  <si>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</si>
  <si>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</si>
  <si>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</si>
  <si>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</si>
  <si>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</si>
  <si>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</si>
  <si>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</si>
  <si>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</si>
  <si>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</si>
  <si>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</si>
  <si>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</si>
  <si>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</si>
  <si>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</si>
  <si>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</si>
  <si>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</si>
  <si>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</si>
  <si>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</si>
  <si>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</si>
  <si>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</si>
  <si>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</si>
  <si>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</si>
  <si>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</si>
  <si>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</si>
  <si>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</si>
  <si>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</si>
  <si>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</si>
  <si>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</si>
  <si>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</si>
  <si>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</si>
  <si>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</si>
  <si>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</si>
  <si>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</si>
  <si>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</si>
  <si>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</si>
  <si>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</si>
  <si>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</si>
  <si>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</si>
  <si>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</si>
  <si>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</si>
  <si>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</si>
  <si>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</si>
  <si>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</si>
  <si>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</si>
  <si>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</si>
  <si>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</si>
  <si>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</si>
  <si>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</si>
  <si>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</si>
  <si>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</si>
  <si>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</si>
  <si>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</si>
  <si>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</si>
  <si>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</si>
  <si>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</si>
  <si>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</si>
  <si>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</si>
  <si>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</si>
  <si>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</si>
  <si>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</si>
  <si>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</si>
  <si>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</si>
  <si>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</si>
  <si>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</si>
  <si>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</si>
  <si>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</si>
  <si>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</si>
  <si>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</si>
  <si>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</si>
  <si>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</si>
  <si>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</si>
  <si>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</si>
  <si>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</si>
  <si>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</si>
  <si>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</si>
  <si>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</si>
  <si>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</si>
  <si>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</si>
  <si>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</si>
  <si>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</si>
  <si>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</si>
  <si>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</si>
  <si>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</si>
  <si>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</si>
  <si>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</si>
  <si>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</si>
  <si>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</si>
  <si>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</si>
  <si>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</si>
  <si>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</si>
  <si>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</si>
  <si>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</si>
  <si>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</si>
  <si>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</si>
  <si>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</si>
  <si>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</si>
  <si>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</si>
  <si>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</si>
  <si>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</si>
  <si>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</si>
  <si>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</si>
  <si>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</si>
  <si>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</si>
  <si>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</si>
  <si>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</si>
  <si>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</si>
  <si>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</si>
  <si>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</si>
  <si>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</si>
  <si>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</si>
  <si>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</si>
  <si>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</si>
  <si>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</si>
  <si>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</si>
  <si>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</si>
  <si>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</si>
  <si>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</si>
  <si>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</si>
  <si>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</si>
  <si>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</si>
  <si>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</si>
  <si>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</si>
  <si>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</si>
  <si>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</si>
  <si>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</si>
  <si>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</si>
  <si>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</si>
  <si>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</si>
  <si>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</si>
  <si>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</si>
  <si>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</si>
  <si>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</si>
  <si>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</si>
  <si>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</si>
  <si>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</si>
  <si>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</si>
  <si>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</si>
  <si>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</si>
  <si>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</si>
  <si>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</si>
  <si>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</si>
  <si>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</si>
  <si>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</si>
  <si>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</si>
  <si>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</si>
  <si>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</si>
  <si>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</si>
  <si>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</si>
  <si>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</si>
  <si>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</si>
  <si>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</si>
  <si>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</si>
  <si>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</si>
  <si>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</si>
  <si>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</si>
  <si>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</si>
  <si>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</si>
  <si>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</si>
  <si>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</si>
  <si>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</si>
  <si>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</si>
  <si>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</si>
  <si>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</si>
  <si>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</si>
  <si>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</si>
  <si>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</si>
  <si>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</si>
  <si>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</si>
  <si>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</si>
  <si>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</si>
  <si>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</si>
  <si>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</si>
  <si>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</si>
  <si>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</si>
  <si>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</si>
  <si>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</si>
  <si>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</si>
  <si>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</si>
  <si>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</si>
  <si>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</si>
  <si>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</si>
  <si>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</si>
  <si>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</si>
  <si>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</si>
  <si>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</si>
  <si>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</si>
  <si>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</si>
  <si>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</si>
  <si>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</si>
  <si>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</si>
  <si>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</si>
  <si>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</si>
  <si>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</si>
  <si>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</si>
  <si>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</si>
  <si>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</si>
  <si>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</si>
  <si>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</si>
  <si>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</si>
  <si>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</si>
  <si>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</si>
  <si>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</si>
  <si>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</si>
  <si>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</si>
  <si>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</si>
  <si>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</si>
  <si>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</si>
  <si>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</si>
  <si>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</si>
  <si>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</si>
  <si>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</si>
  <si>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</si>
  <si>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</si>
  <si>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</si>
  <si>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</si>
  <si>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</si>
  <si>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</si>
  <si>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</si>
  <si>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</si>
  <si>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</si>
  <si>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</si>
  <si>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</si>
  <si>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</si>
  <si>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</si>
  <si>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</si>
  <si>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</si>
  <si>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</si>
  <si>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</si>
  <si>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</si>
  <si>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</si>
  <si>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</si>
  <si>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</si>
  <si>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</si>
  <si>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</si>
  <si>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</si>
  <si>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</si>
  <si>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</si>
  <si>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</si>
  <si>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</si>
  <si>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</si>
  <si>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</si>
  <si>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</si>
  <si>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</si>
  <si>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</si>
  <si>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</si>
  <si>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</si>
  <si>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</si>
  <si>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</si>
  <si>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</si>
  <si>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</si>
  <si>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</si>
  <si>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</si>
  <si>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</si>
  <si>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</si>
  <si>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</si>
  <si>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</si>
  <si>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</si>
  <si>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</si>
  <si>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</si>
  <si>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</si>
  <si>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</si>
  <si>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</si>
  <si>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</si>
  <si>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</si>
  <si>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</si>
  <si>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</si>
  <si>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</si>
  <si>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</si>
  <si>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</si>
  <si>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</si>
  <si>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</si>
  <si>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</si>
  <si>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</si>
  <si>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</si>
  <si>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</si>
  <si>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</si>
  <si>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</si>
  <si>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</si>
  <si>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</si>
  <si>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</si>
  <si>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</si>
  <si>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</si>
  <si>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</si>
  <si>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</si>
  <si>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</si>
  <si>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</si>
  <si>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</si>
  <si>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</si>
  <si>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</si>
  <si>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</si>
  <si>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</si>
  <si>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</si>
  <si>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</si>
  <si>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</si>
  <si>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</si>
  <si>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</si>
  <si>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</si>
  <si>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</si>
  <si>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</si>
  <si>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</si>
  <si>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</si>
  <si>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</si>
  <si>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</si>
  <si>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</si>
  <si>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</si>
  <si>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</si>
  <si>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</si>
  <si>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</si>
  <si>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</si>
  <si>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</si>
  <si>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</si>
  <si>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</si>
  <si>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</si>
  <si>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</si>
  <si>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</si>
  <si>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</si>
  <si>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</si>
  <si>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</si>
  <si>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</si>
  <si>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</si>
  <si>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</si>
  <si>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</si>
  <si>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</si>
  <si>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</si>
  <si>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</si>
  <si>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</si>
  <si>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</si>
  <si>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</si>
  <si>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</si>
  <si>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</si>
  <si>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</si>
  <si>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</si>
  <si>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</si>
  <si>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</si>
  <si>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</si>
  <si>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</si>
  <si>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</si>
  <si>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</si>
  <si>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</si>
  <si>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</si>
  <si>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</si>
  <si>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</si>
  <si>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</si>
  <si>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</si>
  <si>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</si>
  <si>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</si>
  <si>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</si>
  <si>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</si>
  <si>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</si>
  <si>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</si>
  <si>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</si>
  <si>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</si>
  <si>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</si>
  <si>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</si>
  <si>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</si>
  <si>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</si>
  <si>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</si>
  <si>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</si>
  <si>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</si>
  <si>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</si>
  <si>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</si>
  <si>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</si>
  <si>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</si>
  <si>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</si>
  <si>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</si>
  <si>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</si>
  <si>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</si>
  <si>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</si>
  <si>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</si>
  <si>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</si>
  <si>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</si>
  <si>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</si>
  <si>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</si>
  <si>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</si>
  <si>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</si>
  <si>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</si>
  <si>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</si>
  <si>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</si>
  <si>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</si>
  <si>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</si>
  <si>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</si>
  <si>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</si>
  <si>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</si>
  <si>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</si>
  <si>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</si>
  <si>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</si>
  <si>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</si>
  <si>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</si>
  <si>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</si>
  <si>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</si>
  <si>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</si>
  <si>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</si>
  <si>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</si>
  <si>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</si>
  <si>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</si>
  <si>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</si>
  <si>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</si>
  <si>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</si>
  <si>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</si>
  <si>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</si>
  <si>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</si>
  <si>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</si>
  <si>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</si>
  <si>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</si>
  <si>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</si>
  <si>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</si>
  <si>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</si>
  <si>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</si>
  <si>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</si>
  <si>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</si>
  <si>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</si>
  <si>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</si>
  <si>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</si>
  <si>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</si>
  <si>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</si>
  <si>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</si>
  <si>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</si>
  <si>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</si>
  <si>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</si>
  <si>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</si>
  <si>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</si>
  <si>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</si>
  <si>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</si>
  <si>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</si>
  <si>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</si>
  <si>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</si>
  <si>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</si>
  <si>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</si>
  <si>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</si>
  <si>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</si>
  <si>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</si>
  <si>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</si>
  <si>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</si>
  <si>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</si>
  <si>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</si>
  <si>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</si>
  <si>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</si>
  <si>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</si>
  <si>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</si>
  <si>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</si>
  <si>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</si>
  <si>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</si>
  <si>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</si>
  <si>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</si>
  <si>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</si>
  <si>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</si>
  <si>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</si>
  <si>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</si>
  <si>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</si>
  <si>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</si>
  <si>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</si>
  <si>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</si>
  <si>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</si>
  <si>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</si>
  <si>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</si>
  <si>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</si>
  <si>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</si>
  <si>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</si>
  <si>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</si>
  <si>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</si>
  <si>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</si>
  <si>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</si>
  <si>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</si>
  <si>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</si>
  <si>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</si>
  <si>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</si>
  <si>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</si>
  <si>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</si>
  <si>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</si>
  <si>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</si>
  <si>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</si>
  <si>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</si>
  <si>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</si>
  <si>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</si>
  <si>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</si>
  <si>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</si>
  <si>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</si>
  <si>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</si>
  <si>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</si>
  <si>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</si>
  <si>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</si>
  <si>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</si>
  <si>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</si>
  <si>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</si>
  <si>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</si>
  <si>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</si>
  <si>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</si>
  <si>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</si>
  <si>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</si>
  <si>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</si>
  <si>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</si>
  <si>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</si>
  <si>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</si>
  <si>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</si>
  <si>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</si>
  <si>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</si>
  <si>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</si>
  <si>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</si>
  <si>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</si>
  <si>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</si>
  <si>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</si>
  <si>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</si>
  <si>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</si>
  <si>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</si>
  <si>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</si>
  <si>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</si>
  <si>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</si>
  <si>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</si>
  <si>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</si>
  <si>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</si>
  <si>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</si>
  <si>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</si>
  <si>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</si>
  <si>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</si>
  <si>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</si>
  <si>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</si>
  <si>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</si>
  <si>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</si>
  <si>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</si>
  <si>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</si>
  <si>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</si>
  <si>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</si>
  <si>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</si>
  <si>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</si>
  <si>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</si>
  <si>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</si>
  <si>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</si>
  <si>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</si>
  <si>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</si>
  <si>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</si>
  <si>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</si>
  <si>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</si>
  <si>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</si>
  <si>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</si>
  <si>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</si>
  <si>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</si>
  <si>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</si>
  <si>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</si>
  <si>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</si>
  <si>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</si>
  <si>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</si>
  <si>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</si>
  <si>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</si>
  <si>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</si>
  <si>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</si>
  <si>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</si>
  <si>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</si>
  <si>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</si>
  <si>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</si>
  <si>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</si>
  <si>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</si>
  <si>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</si>
  <si>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</si>
  <si>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</si>
  <si>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</si>
  <si>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</si>
  <si>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</si>
  <si>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</si>
  <si>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</si>
  <si>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</si>
  <si>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</si>
  <si>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</si>
  <si>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</si>
  <si>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</si>
  <si>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</si>
  <si>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</si>
  <si>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</si>
  <si>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</si>
  <si>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</si>
  <si>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</si>
  <si>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</si>
  <si>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</si>
  <si>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</si>
  <si>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</si>
  <si>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</si>
  <si>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</si>
  <si>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</si>
  <si>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</si>
  <si>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</si>
  <si>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</si>
  <si>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</si>
  <si>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</si>
  <si>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</si>
  <si>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</si>
  <si>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</si>
  <si>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</si>
  <si>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</si>
  <si>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</si>
  <si>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</si>
  <si>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</si>
  <si>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</si>
  <si>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</si>
  <si>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</si>
  <si>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</si>
  <si>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</si>
  <si>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</si>
  <si>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</si>
  <si>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</si>
  <si>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</si>
  <si>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</si>
  <si>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</si>
  <si>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</si>
  <si>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</si>
  <si>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</si>
  <si>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</si>
  <si>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</si>
  <si>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</si>
  <si>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</si>
  <si>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</si>
  <si>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</si>
  <si>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</si>
  <si>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</si>
  <si>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</si>
  <si>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</si>
  <si>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</si>
  <si>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</si>
  <si>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</si>
  <si>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</si>
  <si>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</si>
  <si>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</si>
  <si>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</si>
  <si>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</si>
  <si>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</si>
  <si>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</si>
  <si>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</si>
  <si>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</si>
  <si>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</si>
  <si>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</si>
  <si>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</si>
  <si>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</si>
  <si>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</si>
  <si>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</si>
  <si>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</si>
  <si>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</si>
  <si>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</si>
  <si>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</si>
  <si>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</si>
  <si>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</si>
  <si>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</si>
  <si>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</si>
  <si>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</si>
  <si>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</si>
  <si>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</si>
  <si>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</si>
  <si>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</si>
  <si>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</si>
  <si>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</si>
  <si>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</si>
  <si>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</si>
  <si>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</si>
  <si>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</si>
  <si>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</si>
  <si>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</si>
  <si>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</si>
  <si>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</si>
  <si>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</si>
  <si>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</si>
  <si>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</si>
  <si>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</si>
  <si>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</si>
  <si>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</si>
  <si>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</si>
  <si>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</si>
  <si>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</si>
  <si>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</si>
  <si>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</si>
  <si>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</si>
  <si>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</si>
  <si>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</si>
  <si>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</si>
  <si>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</si>
  <si>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</si>
  <si>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</si>
  <si>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</si>
  <si>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</si>
  <si>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</si>
  <si>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</si>
  <si>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</si>
  <si>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</si>
  <si>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</si>
  <si>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</si>
  <si>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</si>
  <si>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</si>
  <si>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</si>
  <si>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</si>
  <si>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</si>
  <si>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</si>
  <si>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</si>
  <si>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</si>
  <si>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</si>
  <si>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</si>
  <si>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</si>
  <si>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</si>
  <si>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</si>
  <si>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</si>
  <si>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</si>
  <si>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</si>
  <si>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</si>
  <si>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</si>
  <si>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</si>
  <si>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</si>
  <si>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</si>
  <si>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</si>
  <si>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</si>
  <si>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</si>
  <si>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</si>
  <si>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</si>
  <si>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</si>
  <si>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</si>
  <si>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</si>
  <si>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</si>
  <si>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</si>
  <si>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</si>
  <si>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</si>
  <si>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</si>
  <si>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</si>
  <si>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</si>
  <si>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</si>
  <si>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</si>
  <si>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</si>
  <si>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</si>
  <si>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</si>
  <si>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</si>
  <si>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</si>
  <si>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</si>
  <si>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</si>
  <si>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</si>
  <si>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</si>
  <si>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</si>
  <si>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</si>
  <si>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</si>
  <si>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</si>
  <si>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</si>
  <si>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</si>
  <si>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</si>
  <si>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</si>
  <si>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</si>
  <si>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</si>
  <si>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</si>
  <si>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</si>
  <si>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</si>
  <si>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</si>
  <si>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</si>
  <si>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</si>
  <si>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</si>
  <si>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</si>
  <si>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</si>
  <si>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</si>
  <si>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</si>
  <si>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</si>
  <si>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</si>
  <si>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</si>
  <si>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</si>
  <si>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</si>
  <si>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</si>
  <si>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</si>
  <si>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</si>
  <si>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</si>
  <si>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</si>
  <si>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</si>
  <si>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</si>
  <si>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</si>
  <si>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</si>
  <si>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</si>
  <si>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</si>
  <si>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</si>
  <si>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</si>
  <si>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</si>
  <si>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</si>
  <si>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</si>
  <si>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</si>
  <si>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</si>
  <si>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</si>
  <si>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</si>
  <si>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</si>
  <si>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</si>
  <si>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</si>
  <si>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</si>
  <si>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</si>
  <si>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</si>
  <si>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</si>
  <si>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</si>
  <si>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</si>
  <si>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</si>
  <si>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</si>
  <si>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</si>
  <si>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</si>
  <si>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</si>
  <si>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</si>
  <si>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</si>
  <si>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</si>
  <si>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</si>
  <si>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</si>
  <si>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</si>
  <si>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</si>
  <si>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</si>
  <si>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</si>
  <si>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</si>
  <si>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</si>
  <si>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</si>
  <si>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</si>
  <si>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</si>
  <si>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</si>
  <si>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</si>
  <si>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</si>
  <si>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</si>
  <si>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</si>
  <si>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</si>
  <si>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</si>
  <si>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</si>
  <si>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</si>
  <si>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</si>
  <si>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</si>
  <si>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</si>
  <si>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</si>
  <si>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</si>
  <si>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</si>
  <si>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</si>
  <si>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</si>
  <si>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</si>
  <si>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</si>
  <si>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</si>
  <si>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</si>
  <si>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</si>
  <si>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</si>
  <si>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</si>
  <si>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</si>
  <si>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</si>
  <si>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</si>
  <si>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</si>
  <si>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</si>
  <si>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</si>
  <si>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</si>
  <si>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</si>
  <si>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</si>
  <si>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</si>
  <si>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</si>
  <si>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</si>
  <si>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</si>
  <si>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</si>
  <si>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</si>
  <si>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</si>
  <si>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</si>
  <si>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</si>
  <si>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</si>
  <si>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</si>
  <si>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</si>
  <si>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</si>
  <si>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</si>
  <si>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</si>
  <si>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</si>
  <si>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</si>
  <si>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</si>
  <si>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</si>
  <si>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</si>
  <si>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</si>
  <si>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</si>
  <si>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</si>
  <si>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</si>
  <si>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</si>
  <si>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</si>
  <si>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</si>
  <si>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</si>
  <si>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</si>
  <si>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</si>
  <si>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</si>
  <si>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</si>
  <si>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</si>
  <si>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</si>
  <si>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</si>
  <si>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</si>
  <si>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</si>
  <si>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</si>
  <si>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</si>
  <si>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</si>
  <si>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</si>
  <si>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</si>
  <si>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</si>
  <si>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</si>
  <si>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</si>
  <si>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</si>
  <si>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</si>
  <si>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</si>
  <si>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</si>
  <si>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</si>
  <si>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</si>
  <si>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</si>
  <si>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</si>
  <si>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</si>
  <si>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</si>
  <si>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</si>
  <si>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</si>
  <si>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</si>
  <si>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</si>
  <si>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</si>
  <si>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</si>
  <si>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</si>
  <si>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</si>
  <si>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</si>
  <si>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</si>
  <si>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</si>
  <si>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</si>
  <si>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</si>
  <si>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</si>
  <si>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</si>
  <si>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</si>
  <si>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</si>
  <si>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</si>
  <si>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</si>
  <si>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</si>
  <si>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</si>
  <si>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</si>
  <si>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</si>
  <si>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</si>
  <si>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</si>
  <si>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</si>
  <si>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</si>
  <si>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</si>
  <si>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</si>
  <si>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</si>
  <si>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</si>
  <si>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</si>
  <si>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</si>
  <si>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</si>
  <si>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</si>
  <si>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</si>
  <si>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</si>
  <si>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</si>
  <si>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</si>
  <si>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</si>
  <si>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</si>
  <si>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</si>
  <si>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</si>
  <si>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</si>
  <si>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</si>
  <si>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</si>
  <si>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</si>
  <si>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</si>
  <si>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</si>
  <si>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</si>
  <si>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</si>
  <si>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</si>
  <si>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</si>
  <si>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</si>
  <si>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</si>
  <si>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</si>
  <si>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</si>
  <si>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</si>
  <si>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</si>
  <si>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</si>
  <si>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</si>
  <si>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</si>
  <si>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</si>
  <si>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</si>
  <si>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</si>
  <si>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</si>
  <si>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</si>
  <si>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</si>
  <si>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</si>
  <si>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</si>
  <si>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</si>
  <si>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</si>
  <si>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</si>
  <si>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</si>
  <si>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</si>
  <si>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</si>
  <si>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</si>
  <si>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</si>
  <si>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</si>
  <si>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</si>
  <si>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</si>
  <si>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</si>
  <si>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</si>
  <si>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</si>
  <si>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</si>
  <si>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</si>
  <si>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</si>
  <si>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</si>
  <si>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</si>
  <si>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</si>
  <si>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</si>
  <si>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</si>
  <si>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</si>
  <si>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</si>
  <si>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</si>
  <si>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</si>
  <si>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</si>
  <si>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</si>
  <si>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</si>
  <si>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</si>
  <si>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</si>
  <si>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</si>
  <si>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</si>
  <si>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</si>
  <si>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</si>
  <si>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</si>
  <si>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</si>
  <si>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</si>
  <si>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</si>
  <si>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</si>
  <si>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</si>
  <si>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</si>
  <si>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</si>
  <si>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</si>
  <si>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</si>
  <si>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</si>
  <si>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</si>
  <si>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</si>
  <si>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</si>
  <si>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</si>
  <si>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</si>
  <si>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</si>
  <si>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</si>
  <si>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</si>
  <si>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</si>
  <si>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</si>
  <si>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</si>
  <si>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</si>
  <si>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</si>
  <si>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</si>
  <si>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</si>
  <si>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</si>
  <si>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</si>
  <si>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</si>
  <si>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</si>
  <si>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</si>
  <si>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</si>
  <si>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</si>
  <si>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</si>
  <si>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</si>
  <si>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</si>
  <si>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</si>
  <si>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</si>
  <si>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</si>
  <si>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</si>
  <si>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</si>
  <si>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</si>
  <si>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</si>
  <si>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</si>
  <si>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</si>
  <si>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</si>
  <si>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</si>
  <si>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</si>
  <si>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</si>
  <si>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</si>
  <si>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</si>
  <si>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</si>
  <si>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</si>
  <si>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</si>
  <si>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</si>
  <si>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</si>
  <si>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</si>
  <si>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</si>
  <si>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</si>
  <si>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</si>
  <si>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</si>
  <si>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</si>
  <si>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</si>
  <si>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</si>
  <si>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</si>
  <si>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</si>
  <si>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</si>
  <si>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</si>
  <si>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</si>
  <si>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</si>
  <si>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</si>
  <si>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</si>
  <si>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</si>
  <si>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</si>
  <si>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</si>
  <si>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</si>
  <si>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</si>
  <si>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</si>
  <si>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</si>
  <si>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</si>
  <si>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</si>
  <si>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</si>
  <si>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</si>
  <si>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</si>
  <si>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</si>
  <si>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</si>
  <si>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</si>
  <si>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</si>
  <si>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</si>
  <si>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</si>
  <si>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</si>
  <si>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</si>
  <si>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</si>
  <si>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</si>
  <si>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</si>
  <si>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</si>
  <si>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</si>
  <si>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</si>
  <si>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</si>
  <si>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</si>
  <si>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</si>
  <si>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</si>
  <si>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</si>
  <si>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</si>
  <si>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</si>
  <si>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</si>
  <si>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</si>
  <si>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</si>
  <si>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</si>
  <si>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</si>
  <si>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</si>
  <si>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</si>
  <si>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</si>
  <si>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</si>
  <si>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</si>
  <si>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</si>
  <si>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</si>
  <si>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</si>
  <si>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</si>
  <si>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</si>
  <si>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</si>
  <si>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</si>
  <si>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</si>
  <si>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</si>
  <si>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</si>
  <si>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</si>
  <si>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</si>
  <si>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</si>
  <si>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</si>
  <si>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</si>
  <si>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</si>
  <si>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</si>
  <si>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</si>
  <si>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</si>
  <si>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</si>
  <si>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</si>
  <si>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</si>
  <si>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</si>
  <si>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</si>
  <si>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</si>
  <si>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</si>
  <si>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</si>
  <si>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</si>
  <si>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</si>
  <si>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</si>
  <si>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</si>
  <si>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</si>
  <si>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</si>
  <si>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</si>
  <si>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</si>
  <si>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</si>
  <si>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</si>
  <si>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</si>
  <si>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</si>
  <si>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</si>
  <si>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</si>
  <si>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</si>
  <si>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</si>
  <si>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</si>
  <si>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</si>
  <si>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</si>
  <si>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</si>
  <si>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</si>
  <si>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</si>
  <si>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</si>
  <si>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</si>
  <si>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</si>
  <si>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</si>
  <si>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</si>
  <si>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</si>
  <si>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</si>
  <si>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</si>
  <si>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</si>
  <si>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</si>
  <si>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</si>
  <si>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</si>
  <si>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</si>
  <si>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</si>
  <si>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</si>
  <si>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</si>
  <si>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</si>
  <si>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</si>
  <si>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</si>
  <si>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</si>
  <si>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</si>
  <si>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</si>
  <si>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</si>
  <si>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</si>
  <si>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</si>
  <si>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</si>
  <si>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</si>
  <si>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</si>
  <si>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</si>
  <si>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</si>
  <si>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</si>
  <si>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</si>
  <si>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</si>
  <si>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</si>
  <si>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</si>
  <si>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</si>
  <si>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</si>
  <si>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</si>
  <si>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</si>
  <si>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</si>
  <si>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</si>
  <si>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</si>
  <si>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</si>
  <si>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</si>
  <si>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</si>
  <si>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</si>
  <si>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</si>
  <si>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</si>
  <si>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</si>
  <si>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</si>
  <si>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</si>
  <si>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</si>
  <si>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</si>
  <si>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</si>
  <si>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</si>
  <si>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</si>
  <si>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</si>
  <si>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</si>
  <si>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</si>
  <si>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</si>
  <si>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</si>
  <si>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</si>
  <si>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</si>
  <si>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</si>
  <si>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</si>
  <si>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</si>
  <si>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</si>
  <si>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</si>
  <si>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</si>
  <si>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</si>
  <si>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</si>
  <si>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</si>
  <si>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</si>
  <si>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</si>
  <si>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</si>
  <si>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</si>
  <si>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</si>
  <si>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</si>
  <si>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</si>
  <si>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</si>
  <si>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</si>
  <si>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</si>
  <si>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</si>
  <si>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</si>
  <si>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</si>
  <si>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</si>
  <si>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</si>
  <si>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</si>
  <si>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</si>
  <si>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</si>
  <si>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</si>
  <si>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</si>
  <si>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</si>
  <si>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</si>
  <si>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</si>
  <si>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</si>
  <si>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</si>
  <si>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</si>
  <si>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</si>
  <si>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</si>
  <si>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</si>
  <si>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</si>
  <si>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</si>
  <si>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</si>
  <si>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</si>
  <si>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</si>
  <si>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</si>
  <si>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</si>
  <si>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</si>
  <si>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</si>
  <si>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</si>
  <si>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</si>
  <si>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</si>
  <si>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</si>
  <si>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</si>
  <si>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</si>
  <si>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</si>
  <si>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</si>
  <si>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</si>
  <si>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</si>
  <si>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</si>
  <si>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</si>
  <si>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</si>
  <si>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</si>
  <si>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</si>
  <si>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</si>
  <si>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</si>
  <si>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</si>
  <si>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</si>
  <si>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</si>
  <si>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</si>
  <si>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</si>
  <si>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</si>
  <si>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</si>
  <si>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</si>
  <si>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</si>
  <si>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</si>
  <si>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</si>
  <si>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</si>
  <si>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</si>
  <si>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</si>
  <si>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</si>
  <si>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</si>
  <si>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</si>
  <si>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</si>
  <si>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</si>
  <si>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</si>
  <si>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</si>
  <si>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</si>
  <si>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</si>
  <si>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</si>
  <si>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</si>
  <si>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</si>
  <si>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</si>
  <si>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</si>
  <si>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</si>
  <si>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</si>
  <si>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</si>
  <si>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</si>
  <si>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</si>
  <si>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</si>
  <si>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</si>
  <si>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</si>
  <si>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</si>
  <si>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</si>
  <si>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</si>
  <si>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</si>
  <si>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</si>
  <si>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</si>
  <si>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</si>
  <si>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</si>
  <si>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</si>
  <si>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</si>
  <si>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</si>
  <si>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</si>
  <si>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</si>
  <si>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</si>
  <si>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</si>
  <si>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</si>
  <si>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</si>
  <si>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</si>
  <si>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</si>
  <si>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</si>
  <si>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</si>
  <si>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</si>
  <si>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</si>
  <si>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</si>
  <si>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</si>
  <si>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</si>
  <si>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</si>
  <si>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</si>
  <si>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</si>
  <si>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</si>
  <si>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</si>
  <si>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</si>
  <si>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</si>
  <si>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</si>
  <si>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</si>
  <si>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</si>
  <si>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</si>
  <si>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</si>
  <si>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</si>
  <si>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</si>
  <si>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</si>
  <si>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</si>
  <si>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</si>
  <si>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</si>
  <si>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</si>
  <si>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</si>
  <si>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</si>
  <si>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</si>
  <si>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</si>
  <si>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</si>
  <si>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</si>
  <si>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</si>
  <si>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</si>
  <si>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</si>
  <si>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</si>
  <si>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</si>
  <si>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</si>
  <si>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</si>
  <si>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</si>
  <si>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</si>
  <si>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</si>
  <si>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</si>
  <si>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</si>
  <si>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</si>
  <si>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</si>
  <si>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</si>
  <si>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</si>
  <si>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</si>
  <si>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</si>
  <si>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</si>
  <si>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</si>
  <si>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</si>
  <si>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</si>
  <si>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</si>
  <si>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</si>
  <si>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</si>
  <si>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</si>
  <si>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</si>
  <si>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</si>
  <si>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</si>
  <si>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</si>
  <si>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</si>
  <si>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</si>
  <si>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</si>
  <si>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</si>
  <si>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</si>
  <si>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</si>
  <si>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</si>
  <si>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</si>
  <si>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</si>
  <si>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</si>
  <si>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</si>
  <si>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</si>
  <si>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</si>
  <si>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</si>
  <si>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</si>
  <si>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</si>
  <si>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</si>
  <si>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</si>
  <si>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</si>
  <si>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</si>
  <si>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</si>
  <si>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</si>
  <si>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</si>
  <si>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</si>
  <si>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</si>
  <si>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</si>
  <si>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</si>
  <si>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</si>
  <si>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</si>
  <si>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</si>
  <si>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</si>
  <si>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</si>
  <si>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</si>
  <si>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</si>
  <si>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</si>
  <si>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</si>
  <si>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</si>
  <si>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</si>
  <si>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</si>
  <si>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</si>
  <si>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</si>
  <si>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</si>
  <si>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</si>
  <si>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</si>
  <si>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</si>
  <si>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</si>
  <si>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</si>
  <si>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</si>
  <si>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</si>
  <si>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</si>
  <si>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</si>
  <si>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</si>
  <si>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</si>
  <si>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</si>
  <si>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</si>
  <si>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</si>
  <si>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</si>
  <si>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</si>
  <si>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</si>
  <si>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</si>
  <si>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</si>
  <si>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</si>
  <si>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</si>
  <si>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</si>
  <si>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</si>
  <si>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</si>
  <si>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</si>
  <si>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</si>
  <si>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</si>
  <si>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</si>
  <si>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</si>
  <si>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</si>
  <si>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</si>
  <si>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</si>
  <si>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</si>
  <si>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</si>
  <si>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</si>
  <si>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</si>
  <si>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</si>
  <si>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</si>
  <si>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</si>
  <si>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</si>
  <si>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</si>
  <si>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</si>
  <si>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</si>
  <si>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</si>
  <si>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</si>
  <si>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</si>
  <si>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</si>
  <si>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</si>
  <si>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</si>
  <si>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</si>
  <si>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</si>
  <si>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</si>
  <si>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</si>
  <si>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</si>
  <si>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</si>
  <si>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</si>
  <si>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</si>
  <si>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</si>
  <si>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</si>
  <si>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</si>
  <si>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</si>
  <si>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</si>
  <si>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</si>
  <si>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</si>
  <si>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</si>
  <si>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</si>
  <si>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</si>
  <si>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</si>
  <si>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</si>
  <si>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</si>
  <si>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</si>
  <si>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</si>
  <si>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</si>
  <si>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</si>
  <si>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</si>
  <si>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</si>
  <si>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</si>
  <si>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</si>
  <si>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</si>
  <si>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</si>
  <si>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</si>
  <si>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</si>
  <si>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</si>
  <si>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</si>
  <si>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</si>
  <si>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</si>
  <si>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</si>
  <si>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</si>
  <si>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</si>
  <si>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</si>
  <si>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</si>
  <si>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</si>
  <si>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</si>
  <si>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</si>
  <si>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</si>
  <si>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</si>
  <si>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</si>
  <si>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</si>
  <si>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</si>
  <si>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</si>
  <si>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</si>
  <si>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</si>
  <si>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</si>
  <si>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</si>
  <si>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</si>
  <si>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</si>
  <si>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</si>
  <si>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</si>
  <si>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</si>
  <si>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</si>
  <si>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</si>
  <si>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</si>
  <si>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</si>
  <si>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</si>
  <si>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</si>
  <si>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</si>
  <si>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</si>
  <si>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</si>
  <si>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</si>
  <si>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</si>
  <si>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</si>
  <si>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</si>
  <si>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</si>
  <si>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</si>
  <si>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</si>
  <si>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</si>
  <si>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</si>
  <si>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</si>
  <si>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</si>
  <si>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</si>
  <si>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</si>
  <si>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</si>
  <si>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</si>
  <si>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</si>
  <si>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</si>
  <si>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</si>
  <si>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</si>
  <si>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</si>
  <si>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</si>
  <si>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</si>
  <si>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</si>
  <si>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</si>
  <si>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</si>
  <si>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</si>
  <si>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</si>
  <si>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</si>
  <si>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</si>
  <si>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</si>
  <si>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</si>
  <si>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</si>
  <si>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</si>
  <si>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</si>
  <si>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</si>
  <si>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</si>
  <si>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</si>
  <si>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</si>
  <si>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</si>
  <si>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</si>
  <si>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</si>
  <si>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</si>
  <si>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</si>
  <si>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</si>
  <si>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</si>
  <si>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</si>
  <si>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</si>
  <si>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</si>
  <si>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</si>
  <si>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</si>
  <si>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</si>
  <si>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</si>
  <si>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</si>
  <si>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</si>
  <si>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</si>
  <si>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</si>
  <si>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</si>
  <si>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</si>
  <si>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</si>
  <si>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</si>
  <si>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</si>
  <si>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</si>
  <si>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</si>
  <si>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</si>
  <si>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</si>
  <si>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</si>
  <si>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</si>
  <si>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</si>
  <si>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</si>
  <si>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</si>
  <si>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</si>
  <si>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</si>
  <si>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</si>
  <si>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</si>
  <si>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</si>
  <si>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</si>
  <si>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</si>
  <si>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</si>
  <si>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</si>
  <si>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</si>
  <si>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</si>
  <si>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</si>
  <si>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</si>
  <si>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</si>
  <si>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</si>
  <si>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</si>
  <si>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</si>
  <si>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</si>
  <si>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</si>
  <si>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</si>
  <si>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</si>
  <si>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</si>
  <si>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</si>
  <si>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</si>
  <si>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</si>
  <si>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</si>
  <si>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</si>
  <si>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</si>
  <si>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</si>
  <si>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</si>
  <si>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</si>
  <si>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</si>
  <si>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</si>
  <si>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</si>
  <si>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</si>
  <si>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</si>
  <si>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</si>
  <si>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</si>
  <si>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</si>
  <si>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</si>
  <si>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</si>
  <si>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</si>
  <si>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</si>
  <si>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</si>
  <si>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</si>
  <si>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</si>
  <si>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</si>
  <si>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</si>
  <si>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</si>
  <si>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</si>
  <si>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</si>
  <si>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</si>
  <si>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</si>
  <si>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</si>
  <si>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</si>
  <si>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</si>
  <si>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</si>
  <si>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</si>
  <si>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</si>
  <si>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</si>
  <si>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</si>
  <si>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</si>
  <si>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</si>
  <si>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</si>
  <si>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</si>
  <si>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</si>
  <si>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</si>
  <si>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</si>
  <si>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</si>
  <si>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</si>
  <si>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</si>
  <si>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</si>
  <si>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</si>
  <si>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</si>
  <si>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</si>
  <si>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</si>
  <si>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</si>
  <si>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</si>
  <si>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</si>
  <si>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</si>
  <si>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</si>
  <si>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</si>
  <si>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</si>
  <si>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</si>
  <si>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</si>
  <si>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</si>
  <si>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</si>
  <si>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</si>
  <si>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</si>
  <si>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</si>
  <si>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</si>
  <si>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</si>
  <si>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</si>
  <si>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</si>
  <si>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</si>
  <si>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</si>
  <si>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</si>
  <si>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</si>
  <si>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</si>
  <si>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</si>
  <si>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</si>
  <si>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</si>
  <si>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</si>
  <si>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</si>
  <si>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</si>
  <si>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</si>
  <si>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</si>
  <si>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</si>
  <si>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</si>
  <si>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</si>
  <si>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</si>
  <si>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</si>
  <si>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</si>
  <si>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</si>
  <si>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</si>
  <si>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</si>
  <si>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</si>
  <si>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</si>
  <si>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</si>
  <si>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</si>
  <si>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</si>
  <si>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</si>
  <si>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</si>
  <si>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</si>
  <si>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</si>
  <si>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</si>
  <si>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</si>
  <si>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</si>
  <si>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</si>
  <si>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</si>
  <si>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</si>
  <si>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</si>
  <si>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</si>
  <si>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</si>
  <si>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</si>
  <si>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</si>
  <si>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</si>
  <si>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</si>
  <si>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</si>
  <si>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</si>
  <si>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</si>
  <si>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</si>
  <si>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</si>
  <si>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</si>
  <si>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</si>
  <si>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</si>
  <si>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</si>
  <si>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</si>
  <si>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</si>
  <si>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</si>
  <si>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</si>
  <si>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</si>
  <si>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</si>
  <si>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</si>
  <si>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</si>
  <si>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</si>
  <si>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</si>
  <si>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</si>
  <si>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</si>
  <si>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</si>
  <si>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</si>
  <si>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</si>
  <si>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</si>
  <si>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</si>
  <si>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</si>
  <si>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</si>
  <si>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</si>
  <si>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</si>
  <si>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</si>
  <si>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</si>
  <si>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</si>
  <si>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</si>
  <si>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</si>
  <si>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</si>
  <si>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</si>
  <si>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</si>
  <si>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</si>
  <si>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</si>
  <si>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</si>
  <si>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</si>
  <si>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</si>
  <si>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</si>
  <si>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</si>
  <si>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</si>
  <si>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</si>
  <si>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</si>
  <si>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</si>
  <si>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</si>
  <si>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</si>
  <si>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</si>
  <si>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</si>
  <si>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</si>
  <si>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</si>
  <si>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</si>
  <si>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</si>
  <si>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</si>
  <si>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</si>
  <si>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</si>
  <si>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</si>
  <si>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</si>
  <si>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</si>
  <si>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</si>
  <si>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</si>
  <si>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</si>
  <si>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</si>
  <si>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</si>
  <si>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</si>
  <si>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</si>
  <si>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</si>
  <si>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</si>
  <si>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</si>
  <si>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</si>
  <si>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</si>
  <si>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</si>
  <si>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</si>
  <si>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</si>
  <si>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</si>
  <si>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</si>
  <si>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</si>
  <si>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</si>
  <si>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</si>
  <si>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</si>
  <si>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</si>
  <si>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</si>
  <si>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</si>
  <si>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</si>
  <si>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</si>
  <si>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</si>
  <si>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</si>
  <si>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</si>
  <si>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</si>
  <si>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</si>
  <si>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</si>
  <si>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</si>
  <si>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</si>
  <si>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</si>
  <si>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</si>
  <si>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</si>
  <si>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</si>
  <si>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</si>
  <si>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</si>
  <si>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</si>
  <si>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</si>
  <si>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</si>
  <si>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</si>
  <si>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</si>
  <si>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</si>
  <si>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</si>
  <si>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</si>
  <si>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</si>
  <si>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</si>
  <si>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</si>
  <si>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</si>
  <si>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</si>
  <si>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</si>
  <si>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</si>
  <si>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</si>
  <si>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</si>
  <si>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</si>
  <si>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</si>
  <si>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</si>
  <si>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</si>
  <si>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</si>
  <si>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</si>
  <si>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</si>
  <si>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</si>
  <si>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</si>
  <si>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</si>
  <si>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</si>
  <si>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</si>
  <si>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</si>
  <si>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</si>
  <si>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</si>
  <si>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</si>
  <si>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</si>
  <si>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</si>
  <si>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</si>
  <si>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</si>
  <si>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</si>
  <si>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</si>
  <si>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</si>
  <si>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</si>
  <si>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</si>
  <si>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</si>
  <si>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</si>
  <si>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</si>
  <si>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</si>
  <si>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</si>
  <si>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</si>
  <si>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</si>
  <si>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</si>
  <si>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</si>
  <si>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</si>
  <si>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</si>
  <si>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</si>
  <si>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</si>
  <si>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</si>
  <si>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</si>
  <si>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</si>
  <si>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</si>
  <si>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</si>
  <si>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</si>
  <si>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</si>
  <si>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</si>
  <si>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</si>
  <si>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</si>
  <si>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</si>
  <si>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</si>
  <si>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</si>
  <si>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</si>
  <si>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</si>
  <si>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</si>
  <si>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</si>
  <si>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</si>
  <si>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</si>
  <si>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</si>
  <si>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</si>
  <si>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</si>
  <si>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</si>
  <si>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</si>
  <si>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</si>
  <si>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</si>
  <si>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</si>
  <si>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</si>
  <si>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</si>
  <si>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</si>
  <si>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</si>
  <si>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</si>
  <si>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</si>
  <si>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</si>
  <si>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</si>
  <si>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</si>
  <si>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</si>
  <si>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</si>
  <si>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</si>
  <si>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</si>
  <si>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</si>
  <si>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</si>
  <si>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</si>
  <si>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</si>
  <si>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</si>
  <si>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</si>
  <si>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</si>
  <si>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</si>
  <si>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</si>
  <si>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</si>
  <si>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</si>
  <si>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</si>
  <si>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</si>
  <si>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</si>
  <si>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</si>
  <si>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</si>
  <si>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</si>
  <si>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</si>
  <si>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</si>
  <si>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</si>
  <si>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</si>
  <si>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</si>
  <si>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</si>
  <si>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</si>
  <si>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</si>
  <si>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</si>
  <si>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</si>
  <si>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</si>
  <si>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</si>
  <si>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</si>
  <si>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</si>
  <si>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</si>
  <si>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</si>
  <si>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</si>
  <si>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</si>
  <si>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</si>
  <si>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</si>
  <si>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</si>
  <si>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</si>
  <si>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</si>
  <si>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</si>
  <si>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</si>
  <si>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</si>
  <si>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</si>
  <si>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</si>
  <si>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</si>
  <si>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</si>
  <si>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</si>
  <si>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</si>
  <si>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</si>
  <si>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</si>
  <si>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</si>
  <si>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</si>
  <si>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</si>
  <si>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</si>
  <si>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</si>
  <si>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</si>
  <si>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</si>
  <si>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</si>
  <si>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</si>
  <si>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</si>
  <si>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</si>
  <si>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</si>
  <si>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</si>
  <si>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</si>
  <si>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</si>
  <si>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</si>
  <si>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</si>
  <si>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</si>
  <si>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</si>
  <si>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</si>
  <si>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</si>
  <si>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</si>
  <si>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</si>
  <si>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</si>
  <si>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</si>
  <si>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</si>
  <si>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</si>
  <si>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</si>
  <si>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</si>
  <si>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</si>
  <si>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</si>
  <si>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</si>
  <si>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</si>
  <si>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</si>
  <si>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</si>
  <si>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</si>
  <si>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</si>
  <si>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</si>
  <si>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</si>
  <si>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</si>
  <si>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</si>
  <si>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</si>
  <si>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</si>
  <si>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</si>
  <si>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</si>
  <si>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</si>
  <si>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</si>
  <si>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</si>
  <si>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</si>
  <si>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</si>
  <si>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</si>
  <si>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</si>
  <si>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</si>
  <si>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</si>
  <si>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</si>
  <si>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</si>
  <si>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</si>
  <si>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</si>
  <si>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</si>
  <si>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</si>
  <si>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</si>
  <si>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</si>
  <si>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</si>
  <si>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</si>
  <si>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</si>
  <si>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</si>
  <si>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</si>
  <si>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</si>
  <si>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</si>
  <si>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</si>
  <si>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</si>
  <si>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</si>
  <si>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</si>
  <si>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</si>
  <si>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</si>
  <si>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</si>
  <si>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</si>
  <si>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</si>
  <si>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</si>
  <si>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</si>
  <si>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</si>
  <si>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</si>
  <si>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</si>
  <si>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</si>
  <si>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</si>
  <si>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</si>
  <si>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</si>
  <si>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</si>
  <si>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</si>
  <si>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</si>
  <si>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</si>
  <si>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</si>
  <si>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</si>
  <si>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</si>
  <si>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</si>
  <si>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</si>
  <si>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</si>
  <si>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</si>
  <si>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</si>
  <si>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</si>
  <si>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</si>
  <si>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</si>
  <si>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</si>
  <si>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</si>
  <si>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</si>
  <si>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</si>
  <si>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</si>
  <si>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</si>
  <si>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</si>
  <si>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</si>
  <si>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</si>
  <si>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</si>
  <si>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</si>
  <si>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</si>
  <si>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</si>
  <si>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</si>
  <si>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</si>
  <si>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</si>
  <si>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</si>
  <si>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</si>
  <si>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</si>
  <si>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</si>
  <si>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</si>
  <si>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</si>
  <si>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</si>
  <si>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</si>
  <si>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</si>
  <si>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</si>
  <si>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</si>
  <si>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</si>
  <si>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</si>
  <si>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</si>
  <si>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</si>
  <si>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</si>
  <si>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</si>
  <si>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</si>
  <si>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</si>
  <si>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</si>
  <si>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</si>
  <si>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</si>
  <si>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</si>
  <si>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</si>
  <si>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</si>
  <si>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</si>
  <si>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</si>
  <si>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</si>
  <si>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</si>
  <si>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</si>
  <si>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</si>
  <si>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</si>
  <si>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</si>
  <si>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</si>
  <si>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</si>
  <si>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</si>
  <si>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</si>
  <si>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</si>
  <si>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</si>
  <si>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</si>
  <si>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</si>
  <si>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</si>
  <si>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</si>
  <si>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</si>
  <si>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</si>
  <si>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</si>
  <si>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</si>
  <si>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</si>
  <si>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</si>
  <si>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</si>
  <si>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</si>
  <si>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</si>
  <si>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</si>
  <si>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</si>
  <si>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</si>
  <si>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</si>
  <si>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</si>
  <si>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</si>
  <si>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</si>
  <si>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</si>
  <si>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</si>
  <si>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</si>
  <si>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</si>
  <si>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</si>
  <si>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</si>
  <si>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</si>
  <si>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</si>
  <si>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</si>
  <si>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</si>
  <si>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</si>
  <si>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</si>
  <si>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</si>
  <si>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</si>
  <si>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</si>
  <si>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</si>
  <si>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</si>
  <si>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</si>
  <si>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</si>
  <si>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</si>
  <si>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</si>
  <si>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</si>
  <si>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</si>
  <si>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</si>
  <si>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</si>
  <si>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</si>
  <si>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</si>
  <si>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</si>
  <si>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</si>
  <si>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</si>
  <si>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</si>
  <si>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</si>
  <si>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</si>
  <si>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</si>
  <si>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</si>
  <si>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</si>
  <si>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</si>
  <si>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</si>
  <si>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</si>
  <si>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</si>
  <si>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</si>
  <si>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</si>
  <si>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</si>
  <si>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</si>
  <si>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</si>
  <si>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</si>
  <si>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</si>
  <si>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</si>
  <si>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</si>
  <si>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</si>
  <si>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</si>
  <si>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</si>
  <si>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</si>
  <si>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</si>
  <si>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</si>
  <si>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</si>
  <si>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</si>
  <si>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</si>
  <si>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</si>
  <si>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</si>
  <si>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</si>
  <si>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</si>
  <si>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</si>
  <si>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</si>
  <si>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</si>
  <si>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</si>
  <si>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</si>
  <si>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</si>
  <si>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</si>
  <si>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</si>
  <si>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</si>
  <si>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</si>
  <si>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</si>
  <si>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</si>
  <si>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</si>
  <si>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</si>
  <si>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</si>
  <si>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</si>
  <si>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</si>
  <si>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</si>
  <si>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</si>
  <si>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</si>
  <si>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</si>
  <si>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</si>
  <si>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</si>
  <si>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</si>
  <si>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</si>
  <si>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</si>
  <si>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</si>
  <si>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</si>
  <si>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</si>
  <si>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</si>
  <si>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</si>
  <si>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</si>
  <si>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</si>
  <si>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</si>
  <si>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</si>
  <si>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</si>
  <si>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</si>
  <si>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</si>
  <si>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</si>
  <si>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</si>
  <si>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</si>
  <si>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</si>
  <si>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</si>
  <si>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</si>
  <si>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</si>
  <si>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</si>
  <si>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</si>
  <si>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</si>
  <si>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</si>
  <si>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</si>
  <si>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</si>
  <si>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</si>
  <si>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</si>
  <si>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</si>
  <si>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</si>
  <si>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</si>
  <si>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</si>
  <si>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</si>
  <si>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</si>
  <si>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</si>
  <si>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</si>
  <si>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</si>
  <si>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</si>
  <si>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</si>
  <si>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</si>
  <si>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</si>
  <si>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</si>
  <si>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</si>
  <si>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</si>
  <si>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</si>
  <si>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</si>
  <si>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</si>
  <si>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</si>
  <si>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</si>
  <si>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</si>
  <si>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</si>
  <si>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</si>
  <si>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</si>
  <si>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</si>
  <si>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</si>
  <si>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</si>
  <si>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</si>
  <si>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</si>
  <si>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</si>
  <si>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</si>
  <si>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</si>
  <si>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</si>
  <si>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</si>
  <si>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</si>
  <si>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</si>
  <si>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</si>
  <si>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</si>
  <si>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</si>
  <si>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</si>
  <si>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</si>
  <si>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</si>
  <si>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</si>
  <si>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</si>
  <si>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</si>
  <si>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</si>
  <si>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</si>
  <si>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</si>
  <si>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</si>
  <si>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</si>
  <si>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</si>
  <si>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</si>
  <si>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</si>
  <si>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</si>
  <si>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</si>
  <si>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</si>
  <si>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</si>
  <si>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</si>
  <si>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</si>
  <si>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</si>
  <si>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</si>
  <si>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</si>
  <si>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</si>
  <si>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</si>
  <si>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</si>
  <si>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</si>
  <si>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</si>
  <si>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</si>
  <si>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</si>
  <si>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</si>
  <si>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</si>
  <si>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</si>
  <si>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</si>
  <si>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</si>
  <si>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</si>
  <si>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</si>
  <si>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</si>
  <si>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</si>
  <si>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</si>
  <si>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</si>
  <si>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</si>
  <si>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</si>
  <si>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</si>
  <si>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</si>
  <si>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</si>
  <si>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</si>
  <si>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</si>
  <si>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</si>
  <si>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</si>
  <si>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</si>
  <si>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</si>
  <si>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</si>
  <si>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</si>
  <si>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</si>
  <si>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</si>
  <si>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</si>
  <si>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</si>
  <si>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</si>
  <si>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</si>
  <si>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</si>
  <si>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</si>
  <si>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</si>
  <si>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</si>
  <si>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</si>
  <si>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</si>
  <si>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</si>
  <si>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</si>
  <si>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</si>
  <si>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</si>
  <si>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</si>
  <si>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</si>
  <si>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</si>
  <si>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</si>
  <si>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</si>
  <si>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</si>
  <si>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</si>
  <si>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</si>
  <si>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</si>
  <si>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</si>
  <si>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</si>
  <si>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</si>
  <si>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</si>
  <si>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</si>
  <si>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</si>
  <si>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</si>
  <si>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</si>
  <si>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</si>
  <si>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</si>
  <si>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</si>
  <si>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</si>
  <si>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</si>
  <si>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</si>
  <si>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</si>
  <si>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</si>
  <si>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</si>
  <si>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</si>
  <si>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</si>
  <si>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</si>
  <si>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</si>
  <si>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</si>
  <si>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</si>
  <si>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</si>
  <si>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</si>
  <si>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</si>
  <si>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</si>
  <si>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</si>
  <si>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</si>
  <si>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</si>
  <si>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</si>
  <si>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</si>
  <si>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</si>
  <si>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</si>
  <si>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</si>
  <si>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</si>
  <si>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</si>
  <si>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</si>
  <si>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</si>
  <si>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</si>
  <si>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</si>
  <si>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</si>
  <si>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</si>
  <si>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</si>
  <si>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</si>
  <si>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</si>
  <si>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</si>
  <si>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</si>
  <si>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</si>
  <si>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</si>
  <si>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</si>
  <si>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</si>
  <si>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</si>
  <si>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</si>
  <si>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</si>
  <si>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</si>
  <si>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</si>
  <si>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</si>
  <si>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</si>
  <si>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</si>
  <si>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</si>
  <si>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</si>
  <si>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</si>
  <si>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</si>
  <si>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</si>
  <si>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</si>
  <si>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</si>
  <si>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</si>
  <si>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</si>
  <si>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</si>
  <si>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</si>
  <si>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</si>
  <si>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</si>
  <si>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</si>
  <si>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</si>
  <si>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</si>
  <si>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</si>
  <si>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</si>
  <si>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</si>
  <si>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</si>
  <si>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</si>
  <si>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</si>
  <si>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</si>
  <si>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</si>
  <si>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</si>
  <si>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</si>
  <si>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</si>
  <si>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</si>
  <si>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</si>
  <si>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</si>
  <si>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</si>
  <si>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</si>
  <si>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</si>
  <si>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</si>
  <si>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</si>
  <si>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</si>
  <si>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</si>
  <si>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</si>
  <si>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</si>
  <si>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</si>
  <si>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</si>
  <si>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</si>
  <si>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</si>
  <si>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</si>
  <si>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</si>
  <si>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</si>
  <si>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</si>
  <si>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</si>
  <si>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</si>
  <si>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</si>
  <si>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</si>
  <si>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</si>
  <si>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</si>
  <si>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</si>
  <si>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</si>
  <si>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</si>
  <si>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</si>
  <si>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</si>
  <si>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</si>
  <si>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</si>
  <si>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</si>
  <si>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</si>
  <si>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</si>
  <si>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</si>
  <si>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</si>
  <si>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</si>
  <si>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</si>
  <si>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</si>
  <si>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</si>
  <si>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</si>
  <si>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</si>
  <si>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</si>
  <si>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</si>
  <si>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</si>
  <si>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</si>
  <si>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</si>
  <si>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</si>
  <si>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</si>
  <si>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</si>
  <si>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</si>
  <si>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</si>
  <si>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</si>
  <si>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</si>
  <si>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</si>
  <si>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</si>
  <si>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</si>
  <si>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</si>
  <si>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</si>
  <si>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</si>
  <si>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</si>
  <si>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</si>
  <si>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</si>
  <si>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</si>
  <si>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</si>
  <si>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</si>
  <si>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</si>
  <si>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</si>
  <si>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</si>
  <si>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</si>
  <si>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</si>
  <si>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</si>
  <si>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</si>
  <si>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</si>
  <si>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</si>
  <si>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</si>
  <si>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</si>
  <si>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</si>
  <si>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</si>
  <si>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</si>
  <si>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</si>
  <si>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</si>
  <si>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</si>
  <si>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</si>
  <si>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</si>
  <si>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</si>
  <si>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</si>
  <si>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</si>
  <si>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</si>
  <si>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</si>
  <si>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</si>
  <si>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</si>
  <si>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</si>
  <si>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</si>
  <si>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</si>
  <si>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</si>
  <si>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</si>
  <si>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</si>
  <si>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</si>
  <si>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</si>
  <si>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</si>
  <si>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</si>
  <si>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</si>
  <si>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</si>
  <si>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</si>
  <si>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</si>
  <si>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</si>
  <si>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</si>
  <si>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</si>
  <si>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</si>
  <si>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</si>
  <si>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</si>
  <si>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</si>
  <si>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</si>
  <si>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</si>
  <si>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</si>
  <si>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</si>
  <si>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</si>
  <si>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</si>
  <si>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</si>
  <si>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</si>
  <si>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</si>
  <si>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</si>
  <si>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</si>
  <si>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</si>
  <si>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</si>
  <si>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</si>
  <si>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</si>
  <si>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</si>
  <si>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</si>
  <si>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</si>
  <si>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</si>
  <si>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</si>
  <si>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</si>
  <si>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</si>
  <si>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</si>
  <si>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</si>
  <si>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</si>
  <si>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</si>
  <si>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</si>
  <si>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</si>
  <si>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</si>
  <si>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</si>
  <si>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</si>
  <si>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</si>
  <si>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</si>
  <si>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</si>
  <si>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</si>
  <si>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</si>
  <si>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</si>
  <si>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</si>
  <si>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</si>
  <si>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</si>
  <si>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</si>
  <si>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</si>
  <si>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</si>
  <si>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</si>
  <si>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</si>
  <si>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</si>
  <si>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</si>
  <si>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</si>
  <si>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</si>
  <si>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</si>
  <si>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</si>
  <si>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</si>
  <si>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</si>
  <si>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</si>
  <si>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</si>
  <si>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</si>
  <si>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</si>
  <si>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</si>
  <si>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</si>
  <si>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</si>
  <si>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</si>
  <si>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</si>
  <si>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</si>
  <si>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</si>
  <si>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</si>
  <si>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</si>
  <si>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</si>
  <si>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</si>
  <si>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</si>
  <si>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</si>
  <si>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</si>
  <si>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</si>
  <si>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</si>
  <si>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</si>
  <si>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</si>
  <si>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</si>
  <si>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</si>
  <si>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</si>
  <si>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</si>
  <si>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</si>
  <si>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</si>
  <si>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</si>
  <si>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</si>
  <si>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</si>
  <si>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</si>
  <si>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</si>
  <si>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</si>
  <si>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</si>
  <si>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</si>
  <si>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</si>
  <si>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</si>
  <si>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</si>
  <si>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</si>
  <si>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</si>
  <si>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</si>
  <si>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</si>
  <si>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</si>
  <si>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</si>
  <si>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</si>
  <si>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</si>
  <si>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</si>
  <si>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</si>
  <si>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</si>
  <si>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</si>
  <si>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</si>
  <si>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</si>
  <si>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</si>
  <si>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</si>
  <si>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</si>
  <si>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</si>
  <si>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</si>
  <si>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</si>
  <si>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</si>
  <si>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</si>
  <si>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</si>
  <si>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</si>
  <si>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</si>
  <si>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</si>
  <si>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</si>
  <si>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</si>
  <si>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</si>
  <si>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</si>
  <si>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</si>
  <si>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</si>
  <si>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</si>
  <si>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</si>
  <si>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</si>
  <si>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</si>
  <si>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</si>
  <si>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</si>
  <si>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</si>
  <si>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</si>
  <si>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</si>
  <si>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</si>
  <si>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</si>
  <si>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</si>
  <si>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</si>
  <si>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</si>
  <si>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</si>
  <si>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</si>
  <si>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</si>
  <si>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</si>
  <si>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</si>
  <si>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</si>
  <si>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</si>
  <si>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</si>
  <si>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</si>
  <si>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</si>
  <si>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</si>
  <si>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</si>
  <si>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</si>
  <si>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</si>
  <si>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</si>
  <si>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</si>
  <si>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</si>
  <si>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</si>
  <si>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</si>
  <si>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</si>
  <si>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</si>
  <si>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</si>
  <si>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</si>
  <si>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</si>
  <si>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</si>
  <si>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</si>
  <si>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</si>
  <si>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</si>
  <si>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</si>
  <si>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</si>
  <si>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</si>
  <si>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</si>
  <si>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</si>
  <si>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</si>
  <si>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</si>
  <si>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</si>
  <si>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</si>
  <si>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</si>
  <si>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</si>
  <si>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</si>
  <si>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</si>
  <si>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</si>
  <si>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</si>
  <si>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</si>
  <si>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</si>
  <si>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</si>
  <si>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</si>
  <si>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</si>
  <si>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</si>
  <si>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</si>
  <si>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</si>
  <si>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</si>
  <si>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</si>
  <si>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</si>
  <si>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</si>
  <si>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</si>
  <si>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</si>
  <si>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</si>
  <si>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</si>
  <si>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</si>
  <si>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</si>
  <si>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</si>
  <si>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</si>
  <si>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</si>
  <si>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</si>
  <si>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</si>
  <si>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</si>
  <si>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</si>
  <si>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</si>
  <si>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</si>
  <si>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</si>
  <si>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</si>
  <si>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</si>
  <si>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</si>
  <si>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</si>
  <si>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</si>
  <si>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</si>
  <si>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</si>
  <si>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</si>
  <si>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</si>
  <si>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</si>
  <si>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</si>
  <si>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</si>
  <si>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</si>
  <si>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</si>
  <si>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</si>
  <si>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</si>
  <si>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</si>
  <si>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</si>
  <si>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</si>
  <si>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</si>
  <si>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</si>
  <si>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</si>
  <si>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</si>
  <si>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</si>
  <si>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</si>
  <si>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</si>
  <si>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</si>
  <si>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</si>
  <si>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</si>
  <si>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</si>
  <si>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</si>
  <si>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</si>
  <si>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</si>
  <si>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</si>
  <si>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</si>
  <si>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</si>
  <si>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</si>
  <si>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</si>
  <si>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</si>
  <si>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</si>
  <si>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</si>
  <si>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</si>
  <si>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</si>
  <si>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</si>
  <si>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</si>
  <si>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</si>
  <si>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</si>
  <si>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</si>
  <si>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</si>
  <si>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</si>
  <si>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</si>
  <si>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</si>
  <si>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</si>
  <si>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</si>
  <si>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</si>
  <si>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</si>
  <si>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</si>
  <si>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</si>
  <si>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</si>
  <si>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</si>
  <si>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</si>
  <si>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</si>
  <si>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</si>
  <si>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</si>
  <si>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</si>
  <si>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</si>
  <si>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</si>
  <si>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</si>
  <si>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</si>
  <si>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</si>
  <si>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</si>
  <si>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</si>
  <si>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</si>
  <si>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</si>
  <si>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</si>
  <si>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</si>
  <si>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</si>
  <si>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</si>
  <si>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</si>
  <si>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</si>
  <si>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</si>
  <si>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</si>
  <si>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</si>
  <si>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</si>
  <si>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</si>
  <si>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</si>
  <si>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</si>
  <si>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</si>
  <si>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</si>
  <si>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</si>
  <si>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</si>
  <si>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</si>
  <si>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</si>
  <si>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</si>
  <si>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</si>
  <si>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</si>
  <si>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</si>
  <si>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</si>
  <si>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</si>
  <si>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</si>
  <si>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</si>
  <si>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</si>
  <si>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</si>
  <si>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</si>
  <si>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</si>
  <si>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</si>
  <si>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</si>
  <si>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</si>
  <si>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</si>
  <si>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</si>
  <si>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</si>
  <si>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</si>
  <si>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</si>
  <si>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</si>
  <si>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</si>
  <si>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</si>
  <si>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</si>
  <si>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</si>
  <si>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</si>
  <si>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</si>
  <si>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</si>
  <si>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</si>
  <si>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</si>
  <si>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</si>
  <si>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</si>
  <si>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</si>
  <si>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</si>
  <si>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</si>
  <si>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</si>
  <si>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</si>
  <si>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</si>
  <si>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</si>
  <si>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</si>
  <si>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</si>
  <si>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</si>
  <si>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</si>
  <si>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</si>
  <si>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</si>
  <si>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</si>
  <si>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</si>
  <si>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</si>
  <si>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</si>
  <si>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</si>
  <si>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</si>
  <si>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</si>
  <si>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</si>
  <si>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</si>
  <si>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</si>
  <si>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</si>
  <si>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</si>
  <si>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</si>
  <si>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</si>
  <si>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</si>
  <si>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</si>
  <si>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</si>
  <si>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</si>
  <si>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</si>
  <si>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</si>
  <si>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</si>
  <si>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</si>
  <si>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</si>
  <si>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</si>
  <si>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</si>
  <si>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</si>
  <si>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</si>
  <si>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</si>
  <si>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</si>
  <si>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</si>
  <si>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</si>
  <si>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</si>
  <si>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</si>
  <si>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</si>
  <si>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</si>
  <si>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</si>
  <si>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</si>
  <si>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</si>
  <si>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</si>
  <si>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</si>
  <si>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</si>
  <si>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</si>
  <si>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</si>
  <si>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</si>
  <si>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</si>
  <si>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</si>
  <si>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</si>
  <si>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</si>
  <si>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</si>
  <si>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</si>
  <si>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</si>
  <si>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</si>
  <si>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</si>
  <si>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</si>
  <si>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</si>
  <si>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</si>
  <si>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</si>
  <si>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</si>
  <si>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</si>
  <si>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</si>
  <si>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</si>
  <si>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</si>
  <si>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</si>
  <si>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</si>
  <si>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</si>
  <si>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</si>
  <si>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</si>
  <si>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</si>
  <si>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</si>
  <si>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</si>
  <si>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</si>
  <si>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</si>
  <si>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</si>
  <si>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</si>
  <si>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</si>
  <si>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</si>
  <si>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</si>
  <si>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</si>
  <si>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</si>
  <si>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</si>
  <si>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</si>
  <si>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</si>
  <si>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</si>
  <si>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</si>
  <si>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</si>
  <si>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</si>
  <si>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</si>
  <si>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</si>
  <si>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</si>
  <si>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</si>
  <si>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</si>
  <si>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</si>
  <si>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</si>
  <si>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</si>
  <si>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</si>
  <si>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</si>
  <si>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</si>
  <si>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</si>
  <si>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</si>
  <si>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</si>
  <si>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</si>
  <si>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</si>
  <si>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</si>
  <si>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</si>
  <si>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</si>
  <si>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</si>
  <si>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</si>
  <si>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</si>
  <si>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</si>
  <si>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</si>
  <si>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</si>
  <si>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</si>
  <si>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</si>
  <si>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</si>
  <si>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</si>
  <si>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</si>
  <si>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</si>
  <si>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</si>
  <si>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</si>
  <si>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</si>
  <si>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</si>
  <si>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</si>
  <si>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</si>
  <si>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</si>
  <si>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</si>
  <si>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</si>
  <si>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</si>
  <si>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</si>
  <si>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</si>
  <si>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</si>
  <si>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</si>
  <si>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</si>
  <si>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</si>
  <si>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</si>
  <si>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</si>
  <si>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</si>
  <si>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</si>
  <si>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</si>
  <si>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</si>
  <si>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</si>
  <si>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</si>
  <si>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</si>
  <si>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</si>
  <si>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</si>
  <si>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</si>
  <si>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</si>
  <si>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</si>
  <si>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</si>
  <si>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</si>
  <si>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</si>
  <si>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</si>
  <si>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</si>
  <si>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</si>
  <si>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</si>
  <si>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</si>
  <si>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</si>
  <si>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</si>
  <si>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</si>
  <si>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</si>
  <si>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</si>
  <si>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</si>
  <si>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</si>
  <si>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</si>
  <si>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</si>
  <si>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</si>
  <si>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</si>
  <si>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</si>
  <si>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</si>
  <si>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</si>
  <si>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</si>
  <si>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</si>
  <si>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</si>
  <si>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</si>
  <si>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</si>
  <si>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</si>
  <si>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</si>
  <si>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</si>
  <si>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</si>
  <si>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</si>
  <si>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</si>
  <si>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</si>
  <si>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</si>
  <si>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</si>
  <si>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</si>
  <si>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</si>
  <si>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</si>
  <si>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</si>
  <si>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</si>
  <si>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</si>
  <si>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</si>
  <si>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</si>
  <si>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</si>
  <si>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</si>
  <si>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</si>
  <si>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</si>
  <si>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</si>
  <si>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</si>
  <si>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</si>
  <si>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</si>
  <si>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</si>
  <si>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</si>
  <si>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</si>
  <si>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</si>
  <si>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</si>
  <si>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</si>
  <si>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</si>
  <si>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</si>
  <si>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</si>
  <si>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</si>
  <si>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</si>
  <si>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</si>
  <si>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</si>
  <si>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</si>
  <si>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</si>
  <si>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</si>
  <si>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</si>
  <si>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</si>
  <si>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</si>
  <si>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</si>
  <si>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</si>
  <si>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</si>
  <si>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</si>
  <si>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</si>
  <si>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</si>
  <si>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</si>
  <si>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</si>
  <si>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</si>
  <si>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</si>
  <si>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</si>
  <si>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</si>
  <si>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</si>
  <si>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</si>
  <si>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</si>
  <si>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</si>
  <si>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</si>
  <si>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</si>
  <si>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</si>
  <si>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</si>
  <si>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</si>
  <si>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</si>
  <si>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</si>
  <si>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</si>
  <si>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</si>
  <si>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</si>
  <si>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</si>
  <si>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</si>
  <si>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</si>
  <si>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</si>
  <si>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</si>
  <si>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</si>
  <si>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</si>
  <si>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</si>
  <si>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</si>
  <si>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</si>
  <si>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</si>
  <si>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</si>
  <si>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</si>
  <si>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</si>
  <si>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</si>
  <si>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</si>
  <si>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</si>
  <si>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</si>
  <si>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</si>
  <si>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</si>
  <si>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</si>
  <si>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</si>
  <si>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</si>
  <si>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</si>
  <si>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</si>
  <si>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</si>
  <si>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</si>
  <si>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</si>
  <si>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</si>
  <si>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</si>
  <si>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</si>
  <si>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</si>
  <si>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</si>
  <si>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</si>
  <si>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</si>
  <si>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</si>
  <si>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</si>
  <si>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</si>
  <si>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</si>
  <si>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</si>
  <si>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</si>
  <si>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</si>
  <si>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</si>
  <si>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</si>
  <si>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</si>
  <si>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</si>
  <si>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</si>
  <si>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</si>
  <si>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</si>
  <si>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</si>
  <si>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</si>
  <si>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</si>
  <si>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</si>
  <si>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</si>
  <si>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</si>
  <si>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</si>
  <si>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</si>
  <si>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</si>
  <si>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</si>
  <si>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</si>
  <si>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</si>
  <si>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</si>
  <si>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</si>
  <si>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</si>
  <si>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</si>
  <si>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</si>
  <si>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</si>
  <si>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</si>
  <si>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</si>
  <si>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</si>
  <si>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</si>
  <si>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</si>
  <si>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</si>
  <si>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</si>
  <si>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</si>
  <si>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</si>
  <si>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</si>
  <si>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</si>
  <si>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</si>
  <si>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</si>
  <si>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</si>
  <si>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</si>
  <si>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</si>
  <si>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</si>
  <si>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</si>
  <si>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</si>
  <si>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</si>
  <si>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</si>
  <si>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</si>
  <si>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</si>
  <si>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</si>
  <si>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</si>
  <si>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</si>
  <si>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</si>
  <si>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</si>
  <si>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</si>
  <si>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</si>
  <si>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</si>
  <si>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</si>
  <si>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</si>
  <si>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</si>
  <si>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</si>
  <si>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</si>
  <si>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</si>
  <si>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</si>
  <si>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</si>
  <si>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</si>
  <si>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</si>
  <si>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</si>
  <si>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</si>
  <si>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</si>
  <si>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</si>
  <si>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</si>
  <si>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</si>
  <si>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</si>
  <si>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</si>
  <si>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</si>
  <si>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</si>
  <si>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</si>
  <si>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</si>
  <si>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</si>
  <si>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</si>
  <si>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</si>
  <si>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</si>
  <si>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</si>
  <si>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</si>
  <si>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</si>
  <si>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</si>
  <si>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</si>
  <si>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</si>
  <si>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</si>
  <si>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</si>
  <si>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</si>
  <si>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</si>
  <si>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</si>
  <si>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</si>
  <si>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</si>
  <si>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</si>
  <si>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</si>
  <si>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</si>
  <si>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</si>
  <si>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</si>
  <si>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</si>
  <si>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</si>
  <si>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</si>
  <si>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</si>
  <si>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</si>
  <si>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</si>
  <si>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</si>
  <si>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</si>
  <si>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</si>
  <si>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</si>
  <si>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</si>
  <si>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</si>
  <si>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</si>
  <si>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</si>
  <si>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</si>
  <si>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</si>
  <si>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</si>
  <si>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</si>
  <si>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</si>
  <si>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</si>
  <si>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</si>
  <si>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</si>
  <si>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</si>
  <si>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</si>
  <si>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</si>
  <si>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</si>
  <si>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</si>
  <si>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</si>
  <si>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</si>
  <si>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</si>
  <si>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</si>
  <si>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</si>
  <si>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</si>
  <si>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</si>
  <si>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</si>
  <si>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</si>
  <si>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</si>
  <si>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</si>
  <si>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</si>
  <si>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</si>
  <si>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</si>
  <si>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</si>
  <si>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</si>
  <si>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</si>
  <si>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</si>
  <si>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</si>
  <si>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</si>
  <si>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</si>
  <si>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</si>
  <si>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</si>
  <si>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</si>
  <si>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</si>
  <si>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</si>
  <si>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</si>
  <si>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</si>
  <si>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</si>
  <si>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</si>
  <si>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</si>
  <si>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</si>
  <si>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</si>
  <si>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</si>
  <si>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</si>
  <si>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</si>
  <si>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</si>
  <si>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</si>
  <si>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</si>
  <si>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</si>
  <si>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</si>
  <si>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</si>
  <si>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</si>
  <si>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</si>
  <si>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</si>
  <si>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</si>
  <si>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</si>
  <si>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</si>
  <si>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</si>
  <si>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</si>
  <si>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</si>
  <si>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</si>
  <si>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</si>
  <si>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</si>
  <si>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</si>
  <si>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</si>
  <si>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</si>
  <si>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</si>
  <si>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</si>
  <si>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</si>
  <si>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</si>
  <si>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</si>
  <si>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</si>
  <si>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</si>
  <si>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</si>
  <si>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</si>
  <si>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</si>
  <si>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</si>
  <si>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</si>
  <si>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</si>
  <si>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</si>
  <si>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</si>
  <si>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</si>
  <si>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</si>
  <si>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</si>
  <si>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</si>
  <si>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</si>
  <si>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</si>
  <si>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</si>
  <si>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</si>
  <si>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</si>
  <si>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</si>
  <si>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</si>
  <si>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</si>
  <si>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</si>
  <si>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</si>
  <si>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</si>
  <si>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</si>
  <si>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</si>
  <si>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</si>
  <si>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</si>
  <si>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</si>
  <si>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</si>
  <si>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</si>
  <si>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</si>
  <si>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</si>
  <si>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</si>
  <si>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</si>
  <si>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</si>
  <si>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</si>
  <si>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</si>
  <si>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</si>
  <si>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</si>
  <si>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</si>
  <si>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</si>
  <si>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</si>
  <si>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</si>
  <si>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</si>
  <si>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</si>
  <si>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</si>
  <si>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</si>
  <si>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</si>
  <si>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</si>
  <si>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</si>
  <si>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</si>
  <si>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</si>
  <si>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</si>
  <si>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</si>
  <si>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</si>
  <si>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</si>
  <si>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</si>
  <si>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</si>
  <si>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</si>
  <si>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</si>
  <si>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</si>
  <si>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</si>
  <si>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</si>
  <si>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</si>
  <si>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</si>
  <si>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</si>
  <si>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</si>
  <si>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</si>
  <si>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</si>
  <si>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</si>
  <si>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</si>
  <si>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</si>
  <si>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</si>
  <si>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</si>
  <si>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</si>
  <si>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</si>
  <si>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</si>
  <si>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</si>
  <si>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</si>
  <si>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</si>
  <si>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</si>
  <si>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</si>
  <si>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</si>
  <si>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</si>
  <si>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</si>
  <si>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</si>
  <si>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</si>
  <si>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</si>
  <si>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</si>
  <si>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</si>
  <si>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</si>
  <si>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</si>
  <si>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</si>
  <si>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</si>
  <si>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</si>
  <si>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</si>
  <si>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</si>
  <si>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</si>
  <si>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</si>
  <si>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</si>
  <si>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</si>
  <si>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</si>
  <si>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</si>
  <si>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</si>
  <si>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</si>
  <si>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</si>
  <si>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</si>
  <si>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</si>
  <si>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</si>
  <si>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</si>
  <si>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</si>
  <si>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</si>
  <si>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</si>
  <si>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</si>
  <si>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</si>
  <si>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</si>
  <si>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</si>
  <si>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</si>
  <si>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</si>
  <si>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</si>
  <si>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</si>
  <si>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</si>
  <si>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</si>
  <si>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</si>
  <si>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</si>
  <si>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</si>
  <si>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</si>
  <si>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</si>
  <si>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</si>
  <si>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</si>
  <si>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</si>
  <si>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</si>
  <si>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</si>
  <si>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</si>
  <si>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</si>
  <si>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</si>
  <si>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</si>
  <si>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</si>
  <si>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</si>
  <si>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</si>
  <si>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</si>
  <si>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</si>
  <si>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</si>
  <si>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</si>
  <si>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</si>
  <si>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</si>
  <si>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</si>
  <si>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</si>
  <si>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</si>
  <si>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</si>
  <si>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</si>
  <si>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</si>
  <si>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</si>
  <si>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</si>
  <si>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</si>
  <si>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</si>
  <si>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</si>
  <si>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</si>
  <si>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</si>
  <si>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</si>
  <si>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</si>
  <si>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</si>
  <si>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</si>
  <si>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</si>
  <si>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</si>
  <si>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</si>
  <si>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</si>
  <si>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</si>
  <si>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</si>
  <si>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</si>
  <si>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</si>
  <si>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</si>
  <si>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</si>
  <si>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</si>
  <si>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</si>
  <si>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</si>
  <si>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</si>
  <si>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</si>
  <si>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</si>
  <si>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</si>
  <si>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</si>
  <si>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</si>
  <si>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</si>
  <si>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</si>
  <si>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</si>
  <si>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</si>
  <si>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</si>
  <si>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</si>
  <si>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</si>
  <si>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</si>
  <si>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</si>
  <si>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</si>
  <si>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</si>
  <si>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</si>
  <si>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</si>
  <si>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</si>
  <si>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</si>
  <si>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</si>
  <si>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</si>
  <si>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</si>
  <si>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</si>
  <si>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</si>
  <si>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</si>
  <si>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</si>
  <si>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</si>
  <si>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</si>
  <si>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</si>
  <si>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</si>
  <si>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</si>
  <si>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</si>
  <si>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</si>
  <si>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</si>
  <si>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</si>
  <si>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</si>
  <si>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</si>
  <si>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</si>
  <si>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</si>
  <si>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</si>
  <si>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</si>
  <si>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</si>
  <si>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</si>
  <si>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</si>
  <si>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</si>
  <si>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</si>
  <si>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</si>
  <si>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</si>
  <si>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</si>
  <si>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</si>
  <si>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</si>
  <si>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</si>
  <si>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</si>
  <si>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</si>
  <si>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</si>
  <si>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</si>
  <si>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</si>
  <si>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</si>
  <si>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</si>
  <si>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</si>
  <si>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</si>
  <si>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</si>
  <si>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</si>
  <si>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</si>
  <si>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</si>
  <si>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</si>
  <si>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</si>
  <si>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</si>
  <si>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</si>
  <si>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</si>
  <si>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</si>
  <si>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</si>
  <si>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</si>
  <si>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</si>
  <si>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</si>
  <si>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</si>
  <si>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</si>
  <si>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</si>
  <si>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</si>
  <si>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</si>
  <si>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</si>
  <si>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</si>
  <si>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</si>
  <si>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</si>
  <si>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</si>
  <si>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</si>
  <si>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</si>
  <si>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</si>
  <si>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</si>
  <si>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</si>
  <si>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</si>
  <si>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</si>
  <si>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</si>
  <si>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</si>
  <si>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</si>
  <si>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</si>
  <si>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</si>
  <si>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</si>
  <si>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</si>
  <si>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</si>
  <si>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</si>
  <si>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</si>
  <si>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</si>
  <si>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</si>
  <si>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</si>
  <si>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</si>
  <si>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</si>
  <si>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</si>
  <si>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</si>
  <si>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</si>
  <si>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</si>
  <si>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</si>
  <si>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</si>
  <si>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</si>
  <si>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</si>
  <si>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</si>
  <si>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</si>
  <si>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</si>
  <si>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</si>
  <si>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</si>
  <si>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</si>
  <si>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</si>
  <si>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</si>
  <si>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</si>
  <si>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</si>
  <si>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</si>
  <si>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</si>
  <si>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</si>
  <si>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</si>
  <si>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</si>
  <si>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</si>
  <si>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</si>
  <si>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</si>
  <si>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</si>
  <si>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</si>
  <si>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</si>
  <si>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</si>
  <si>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</si>
  <si>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</si>
  <si>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</si>
  <si>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</si>
  <si>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</si>
  <si>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</si>
  <si>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</si>
  <si>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</si>
  <si>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</si>
  <si>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</si>
  <si>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</si>
  <si>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</si>
  <si>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</si>
  <si>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</si>
  <si>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</si>
  <si>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</si>
  <si>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</si>
  <si>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</si>
  <si>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</si>
  <si>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</si>
  <si>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</si>
  <si>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</si>
  <si>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</si>
  <si>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</si>
  <si>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</si>
  <si>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</si>
  <si>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</si>
  <si>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</si>
  <si>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</si>
  <si>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</si>
  <si>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</si>
  <si>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</si>
  <si>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</si>
  <si>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</si>
  <si>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</si>
  <si>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</si>
  <si>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</si>
  <si>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</si>
  <si>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</si>
  <si>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</si>
  <si>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</si>
  <si>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</si>
  <si>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</si>
  <si>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</si>
  <si>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</si>
  <si>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</si>
  <si>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</si>
  <si>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</si>
  <si>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</si>
  <si>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</si>
  <si>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</si>
  <si>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</si>
  <si>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</si>
  <si>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</si>
  <si>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</si>
  <si>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</si>
  <si>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</si>
  <si>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</si>
  <si>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</si>
  <si>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</si>
  <si>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</si>
  <si>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</si>
  <si>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</si>
  <si>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</si>
  <si>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</si>
  <si>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</si>
  <si>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</si>
  <si>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</si>
  <si>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</si>
  <si>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</si>
  <si>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</si>
  <si>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</si>
  <si>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</si>
  <si>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</si>
  <si>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</si>
  <si>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</si>
  <si>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</si>
  <si>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</si>
  <si>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</si>
  <si>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</si>
  <si>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</si>
  <si>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</si>
  <si>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</si>
  <si>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</si>
  <si>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</si>
  <si>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</si>
  <si>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</si>
  <si>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</si>
  <si>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</si>
  <si>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</si>
  <si>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</si>
  <si>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</si>
  <si>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</si>
  <si>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</si>
  <si>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</si>
  <si>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</si>
  <si>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</si>
  <si>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</si>
  <si>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</si>
  <si>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</si>
  <si>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</si>
  <si>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</si>
  <si>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</si>
  <si>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</si>
  <si>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</si>
  <si>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</si>
  <si>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</si>
  <si>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</si>
  <si>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</si>
  <si>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</si>
  <si>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</si>
  <si>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</si>
  <si>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</si>
  <si>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</si>
  <si>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</si>
  <si>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</si>
  <si>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</si>
  <si>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</si>
  <si>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</si>
  <si>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</si>
  <si>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</si>
  <si>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</si>
  <si>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</si>
  <si>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</si>
  <si>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</si>
  <si>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</si>
  <si>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</si>
  <si>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</si>
  <si>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</si>
  <si>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</si>
  <si>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</si>
  <si>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</si>
  <si>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</si>
  <si>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</si>
  <si>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</si>
  <si>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</si>
  <si>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</si>
  <si>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</si>
  <si>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</si>
  <si>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</si>
  <si>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</si>
  <si>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</si>
  <si>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</si>
  <si>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</si>
  <si>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</si>
  <si>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</si>
  <si>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</si>
  <si>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</si>
  <si>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</si>
  <si>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</si>
  <si>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</si>
  <si>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</si>
  <si>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</si>
  <si>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</si>
  <si>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</si>
  <si>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</si>
  <si>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</si>
  <si>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</si>
  <si>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</si>
  <si>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</si>
  <si>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</si>
  <si>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</si>
  <si>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</si>
  <si>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</si>
  <si>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</si>
  <si>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</si>
  <si>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</si>
  <si>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</si>
  <si>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</si>
  <si>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</si>
  <si>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</si>
  <si>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</si>
  <si>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</si>
  <si>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</si>
  <si>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</si>
  <si>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</si>
  <si>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</si>
  <si>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</si>
  <si>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</si>
  <si>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</si>
  <si>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</si>
  <si>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</si>
  <si>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</si>
  <si>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</si>
  <si>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</si>
  <si>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</si>
  <si>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</si>
  <si>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</si>
  <si>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</si>
  <si>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</si>
  <si>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</si>
  <si>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</si>
  <si>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</si>
  <si>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</si>
  <si>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</si>
  <si>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</si>
  <si>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</si>
  <si>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</si>
  <si>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</si>
  <si>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</si>
  <si>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</si>
  <si>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</si>
  <si>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</si>
  <si>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</si>
  <si>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</si>
  <si>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</si>
  <si>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</si>
  <si>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</si>
  <si>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</si>
  <si>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</si>
  <si>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</si>
  <si>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</si>
  <si>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</si>
  <si>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</si>
  <si>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</si>
  <si>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</si>
  <si>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</si>
  <si>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</si>
  <si>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</si>
  <si>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</si>
  <si>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</si>
  <si>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</si>
  <si>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</si>
  <si>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</si>
  <si>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</si>
  <si>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</si>
  <si>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</si>
  <si>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</si>
  <si>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</si>
  <si>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</si>
  <si>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</si>
  <si>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</si>
  <si>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</si>
  <si>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</si>
  <si>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</si>
  <si>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</si>
  <si>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</si>
  <si>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</si>
  <si>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</si>
  <si>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</si>
  <si>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</si>
  <si>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</si>
  <si>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</si>
  <si>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</si>
  <si>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</si>
  <si>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</si>
  <si>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</si>
  <si>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</si>
  <si>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</si>
  <si>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</si>
  <si>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</si>
  <si>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</si>
  <si>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</si>
  <si>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</si>
  <si>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</si>
  <si>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</si>
  <si>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</si>
  <si>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</si>
  <si>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</si>
  <si>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</si>
  <si>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</si>
  <si>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</si>
  <si>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</si>
  <si>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</si>
  <si>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</si>
  <si>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</si>
  <si>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</si>
  <si>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</si>
  <si>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</si>
  <si>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</si>
  <si>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</si>
  <si>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</si>
  <si>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</si>
  <si>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</si>
  <si>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</si>
  <si>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</si>
  <si>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</si>
  <si>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</si>
  <si>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</si>
  <si>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</si>
  <si>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</si>
  <si>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</si>
  <si>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</si>
  <si>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</si>
  <si>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</si>
  <si>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</si>
  <si>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</si>
  <si>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</si>
  <si>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</si>
  <si>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</si>
  <si>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</si>
  <si>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</si>
  <si>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</si>
  <si>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</si>
  <si>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</si>
  <si>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</si>
  <si>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</si>
  <si>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</si>
  <si>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</si>
  <si>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</si>
  <si>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</si>
  <si>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</si>
  <si>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</si>
  <si>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</si>
  <si>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</si>
  <si>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</si>
  <si>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</si>
  <si>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</si>
  <si>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</si>
  <si>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</si>
  <si>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</si>
  <si>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</si>
  <si>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</si>
  <si>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</si>
  <si>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</si>
  <si>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</si>
  <si>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</si>
  <si>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</si>
  <si>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</si>
  <si>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</si>
  <si>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</si>
  <si>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</si>
  <si>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</si>
  <si>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</si>
  <si>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</si>
  <si>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</si>
  <si>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</si>
  <si>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</si>
  <si>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</si>
  <si>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</si>
  <si>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</si>
  <si>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</si>
  <si>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</si>
  <si>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</si>
  <si>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</si>
  <si>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</si>
  <si>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</si>
  <si>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</si>
  <si>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</si>
  <si>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</si>
  <si>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</si>
  <si>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</si>
  <si>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</si>
  <si>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</si>
  <si>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</si>
  <si>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</si>
  <si>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</si>
  <si>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</si>
  <si>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</si>
  <si>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</si>
  <si>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</si>
  <si>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</si>
  <si>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</si>
  <si>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</si>
  <si>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</si>
  <si>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</si>
  <si>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</si>
  <si>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</si>
  <si>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</si>
  <si>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</si>
  <si>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</si>
  <si>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</si>
  <si>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</si>
  <si>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</si>
  <si>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</si>
  <si>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</si>
  <si>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</si>
  <si>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</si>
  <si>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</si>
  <si>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</si>
  <si>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</si>
  <si>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</si>
  <si>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</si>
  <si>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</si>
  <si>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</si>
  <si>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</si>
  <si>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</si>
  <si>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</si>
  <si>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</si>
  <si>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</si>
  <si>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</si>
  <si>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</si>
  <si>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</si>
  <si>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</si>
  <si>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</si>
  <si>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</si>
  <si>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</si>
  <si>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</si>
  <si>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</si>
  <si>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</si>
  <si>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</si>
  <si>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</si>
  <si>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</si>
  <si>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</si>
  <si>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</si>
  <si>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</si>
  <si>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</si>
  <si>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</si>
  <si>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</si>
  <si>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</si>
  <si>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</si>
  <si>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</si>
  <si>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</si>
  <si>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</si>
  <si>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</si>
  <si>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</si>
  <si>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</si>
  <si>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</si>
  <si>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</si>
  <si>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</si>
  <si>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</si>
  <si>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</si>
  <si>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</si>
  <si>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</si>
  <si>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</si>
  <si>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</si>
  <si>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</si>
  <si>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</si>
  <si>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</si>
  <si>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</si>
  <si>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</si>
  <si>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</si>
  <si>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</si>
  <si>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</si>
  <si>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</si>
  <si>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</si>
  <si>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</si>
  <si>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</si>
  <si>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</si>
  <si>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</si>
  <si>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</si>
  <si>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</si>
  <si>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</si>
  <si>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</si>
  <si>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</si>
  <si>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</si>
  <si>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</si>
  <si>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</si>
  <si>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</si>
  <si>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</si>
  <si>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</si>
  <si>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</si>
  <si>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</si>
  <si>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</si>
  <si>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</si>
  <si>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</si>
  <si>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</si>
  <si>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</si>
  <si>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</si>
  <si>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</si>
  <si>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</si>
  <si>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</si>
  <si>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</si>
  <si>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</si>
  <si>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</si>
  <si>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</si>
  <si>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</si>
  <si>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</si>
  <si>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</si>
  <si>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</si>
  <si>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</si>
  <si>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</si>
  <si>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</si>
  <si>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</si>
  <si>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</si>
  <si>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</si>
  <si>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</si>
  <si>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</si>
  <si>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</si>
  <si>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</si>
  <si>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</si>
  <si>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</si>
  <si>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</si>
  <si>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</si>
  <si>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</si>
  <si>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</si>
  <si>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</si>
  <si>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</si>
  <si>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</si>
  <si>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</si>
  <si>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</si>
  <si>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</si>
  <si>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</si>
  <si>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</si>
  <si>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</si>
  <si>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</si>
  <si>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</si>
  <si>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</si>
  <si>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</si>
  <si>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</si>
  <si>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</si>
  <si>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</si>
  <si>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</si>
  <si>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</si>
  <si>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</si>
  <si>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</si>
  <si>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</si>
  <si>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</si>
  <si>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</si>
  <si>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</si>
  <si>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</si>
  <si>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</si>
  <si>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</si>
  <si>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</si>
  <si>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</si>
  <si>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</si>
  <si>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</si>
  <si>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</si>
  <si>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</si>
  <si>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</si>
  <si>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</si>
  <si>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</si>
  <si>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</si>
  <si>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</si>
  <si>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</si>
  <si>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</si>
  <si>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</si>
  <si>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</si>
  <si>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</si>
  <si>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</si>
  <si>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</si>
  <si>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</si>
  <si>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</si>
  <si>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</si>
  <si>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</si>
  <si>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</si>
  <si>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</si>
  <si>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</si>
  <si>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</si>
  <si>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</si>
  <si>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</si>
  <si>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</si>
  <si>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</si>
  <si>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</si>
  <si>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</si>
  <si>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</si>
  <si>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</si>
  <si>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</si>
  <si>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</si>
  <si>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</si>
  <si>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</si>
  <si>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</si>
  <si>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</si>
  <si>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</si>
  <si>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</si>
  <si>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</si>
  <si>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</si>
  <si>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</si>
  <si>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</si>
  <si>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</si>
  <si>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</si>
  <si>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</si>
  <si>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</si>
  <si>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</si>
  <si>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</si>
  <si>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</si>
  <si>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</si>
  <si>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</si>
  <si>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</si>
  <si>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</si>
  <si>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</si>
  <si>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</si>
  <si>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</si>
  <si>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</si>
  <si>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</si>
  <si>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</si>
  <si>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</si>
  <si>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</si>
  <si>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</si>
  <si>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</si>
  <si>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</si>
  <si>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</si>
  <si>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</si>
  <si>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</si>
  <si>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</si>
  <si>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</si>
  <si>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</si>
  <si>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</si>
  <si>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</si>
  <si>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</si>
  <si>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</si>
  <si>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</si>
  <si>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</si>
  <si>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</si>
  <si>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</si>
  <si>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</si>
  <si>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</si>
  <si>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</si>
  <si>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</si>
  <si>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</si>
  <si>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</si>
  <si>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</si>
  <si>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</si>
  <si>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</si>
  <si>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</si>
  <si>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</si>
  <si>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</si>
  <si>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</si>
  <si>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</si>
  <si>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</si>
  <si>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</si>
  <si>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</si>
  <si>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</si>
  <si>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</si>
  <si>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</si>
  <si>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</si>
  <si>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</si>
  <si>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</si>
  <si>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</si>
  <si>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</si>
  <si>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</si>
  <si>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</si>
  <si>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</si>
  <si>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</si>
  <si>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</si>
  <si>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</si>
  <si>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</si>
  <si>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</si>
  <si>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</si>
  <si>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</si>
  <si>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</si>
  <si>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</si>
  <si>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</si>
  <si>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</si>
  <si>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</si>
  <si>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</si>
  <si>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</si>
  <si>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</si>
  <si>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</si>
  <si>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</si>
  <si>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</si>
  <si>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</si>
  <si>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</si>
  <si>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</si>
  <si>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</si>
  <si>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</si>
  <si>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</si>
  <si>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</si>
  <si>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</si>
  <si>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</si>
  <si>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</si>
  <si>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</si>
  <si>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</si>
  <si>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</si>
  <si>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</si>
  <si>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</si>
  <si>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</si>
  <si>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</si>
  <si>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</si>
  <si>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</si>
  <si>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</si>
  <si>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</si>
  <si>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</si>
  <si>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</si>
  <si>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</si>
  <si>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</si>
  <si>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</si>
  <si>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</si>
  <si>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</si>
  <si>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</si>
  <si>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</si>
  <si>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</si>
  <si>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</si>
  <si>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</si>
  <si>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</si>
  <si>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</si>
  <si>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</si>
  <si>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</si>
  <si>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</si>
  <si>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</si>
  <si>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</si>
  <si>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</si>
  <si>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</si>
  <si>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</si>
  <si>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</si>
  <si>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</si>
  <si>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</si>
  <si>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</si>
  <si>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</si>
  <si>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</si>
  <si>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</si>
  <si>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</si>
  <si>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</si>
  <si>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</si>
  <si>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</si>
  <si>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</si>
  <si>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</si>
  <si>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</si>
  <si>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</si>
  <si>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</si>
  <si>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</si>
  <si>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</si>
  <si>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</si>
  <si>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</si>
  <si>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</si>
  <si>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</si>
  <si>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</si>
  <si>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</si>
  <si>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</si>
  <si>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</si>
  <si>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</si>
  <si>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</si>
  <si>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</si>
  <si>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</si>
  <si>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</si>
  <si>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</si>
  <si>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</si>
  <si>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</si>
  <si>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</si>
  <si>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</si>
  <si>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</si>
  <si>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</si>
  <si>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</si>
  <si>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</si>
  <si>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</si>
  <si>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</si>
  <si>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</si>
  <si>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</si>
  <si>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</si>
  <si>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</si>
  <si>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</si>
  <si>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</si>
  <si>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</si>
  <si>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</si>
  <si>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</si>
  <si>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</si>
  <si>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</si>
  <si>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</si>
  <si>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</si>
  <si>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</si>
  <si>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</si>
  <si>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</si>
  <si>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</si>
  <si>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</si>
  <si>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</si>
  <si>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</si>
  <si>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</si>
  <si>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</si>
  <si>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</si>
  <si>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</si>
  <si>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</si>
  <si>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</si>
  <si>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</si>
  <si>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</si>
  <si>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</si>
  <si>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</si>
  <si>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</si>
  <si>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</si>
  <si>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</si>
  <si>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</si>
  <si>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</si>
  <si>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</si>
  <si>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</si>
  <si>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</si>
  <si>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</si>
  <si>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</si>
  <si>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</si>
  <si>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</si>
  <si>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</si>
  <si>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</si>
  <si>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</si>
  <si>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</si>
  <si>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</si>
  <si>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</si>
  <si>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</si>
  <si>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</si>
  <si>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</si>
  <si>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</si>
  <si>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</si>
  <si>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</si>
  <si>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</si>
  <si>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</si>
  <si>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</si>
  <si>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</si>
  <si>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</si>
  <si>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</si>
  <si>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</si>
  <si>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</si>
  <si>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</si>
  <si>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</si>
  <si>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</si>
  <si>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</si>
  <si>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</si>
  <si>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</si>
  <si>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</si>
  <si>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</si>
  <si>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</si>
  <si>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</si>
  <si>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</si>
  <si>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</si>
  <si>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</si>
  <si>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</si>
  <si>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</si>
  <si>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</si>
  <si>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</si>
  <si>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</si>
  <si>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</si>
  <si>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</si>
  <si>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</si>
  <si>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</si>
  <si>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</si>
  <si>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</si>
  <si>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</si>
  <si>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</si>
  <si>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</si>
  <si>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</si>
  <si>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</si>
  <si>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</si>
  <si>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</si>
  <si>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</si>
  <si>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</si>
  <si>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</si>
  <si>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</si>
  <si>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</si>
  <si>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</si>
  <si>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</si>
  <si>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</si>
  <si>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</si>
  <si>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</si>
  <si>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</si>
  <si>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</si>
  <si>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</si>
  <si>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</si>
  <si>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</si>
  <si>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</si>
  <si>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</si>
  <si>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</si>
  <si>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</si>
  <si>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</si>
  <si>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</si>
  <si>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</si>
  <si>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</si>
  <si>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</si>
  <si>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</si>
  <si>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</si>
  <si>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</si>
  <si>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</si>
  <si>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</si>
  <si>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</si>
  <si>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</si>
  <si>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</si>
  <si>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</si>
  <si>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</si>
  <si>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</si>
  <si>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</si>
  <si>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</si>
  <si>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</si>
  <si>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</si>
  <si>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</si>
  <si>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</si>
  <si>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</si>
  <si>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</si>
  <si>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</si>
  <si>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</si>
  <si>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</si>
  <si>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</si>
  <si>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</si>
  <si>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</si>
  <si>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</si>
  <si>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</si>
  <si>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</si>
  <si>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</si>
  <si>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</si>
  <si>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</si>
  <si>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</si>
  <si>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</si>
  <si>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</si>
  <si>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</si>
  <si>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</si>
  <si>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</si>
  <si>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</si>
  <si>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</si>
  <si>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</si>
  <si>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</si>
  <si>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</si>
  <si>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</si>
  <si>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</si>
  <si>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</si>
  <si>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</si>
  <si>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</si>
  <si>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</si>
  <si>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</si>
  <si>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</si>
  <si>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</si>
  <si>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</si>
  <si>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</si>
  <si>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</si>
  <si>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</si>
  <si>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</si>
  <si>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</si>
  <si>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</si>
  <si>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</si>
  <si>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</si>
  <si>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</si>
  <si>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</si>
  <si>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</si>
  <si>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</si>
  <si>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</si>
  <si>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</si>
  <si>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</si>
  <si>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</si>
  <si>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</si>
  <si>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</si>
  <si>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</si>
  <si>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</si>
  <si>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</si>
  <si>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</si>
  <si>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</si>
  <si>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</si>
  <si>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</si>
  <si>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</si>
  <si>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</si>
  <si>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</si>
  <si>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</si>
  <si>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</si>
  <si>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</si>
  <si>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</si>
  <si>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</si>
  <si>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</si>
  <si>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</si>
  <si>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</si>
  <si>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</si>
  <si>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</si>
  <si>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</si>
  <si>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</si>
  <si>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</si>
  <si>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</si>
  <si>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</si>
  <si>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</si>
  <si>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</si>
  <si>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</si>
  <si>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</si>
  <si>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</si>
  <si>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</si>
  <si>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</si>
  <si>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</si>
  <si>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</si>
  <si>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</si>
  <si>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</si>
  <si>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</si>
  <si>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</si>
  <si>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</si>
  <si>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</si>
  <si>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</si>
  <si>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</si>
  <si>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</si>
  <si>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</si>
  <si>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</si>
  <si>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</si>
  <si>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</si>
  <si>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</si>
  <si>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</si>
  <si>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</si>
  <si>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</si>
  <si>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</si>
  <si>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</si>
  <si>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</si>
  <si>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</si>
  <si>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</si>
  <si>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</si>
  <si>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</si>
  <si>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</si>
  <si>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</si>
  <si>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</si>
  <si>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</si>
  <si>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</si>
  <si>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</si>
  <si>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</si>
  <si>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</si>
  <si>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</si>
  <si>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</si>
  <si>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</si>
  <si>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</si>
  <si>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</si>
  <si>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</si>
  <si>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</si>
  <si>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</si>
  <si>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</si>
  <si>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</si>
  <si>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</si>
  <si>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</si>
  <si>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</si>
  <si>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</si>
  <si>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</si>
  <si>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</si>
  <si>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</si>
  <si>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</si>
  <si>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</si>
  <si>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</si>
  <si>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</si>
  <si>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</si>
  <si>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</si>
  <si>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</si>
  <si>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</si>
  <si>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</si>
  <si>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</si>
  <si>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</si>
  <si>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</si>
  <si>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</si>
  <si>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</si>
  <si>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</si>
  <si>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</si>
  <si>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</si>
  <si>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</si>
  <si>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</si>
  <si>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</si>
  <si>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</si>
  <si>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</si>
  <si>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</si>
  <si>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</si>
  <si>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</si>
  <si>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</si>
  <si>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</si>
  <si>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</si>
  <si>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</si>
  <si>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</si>
  <si>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</si>
  <si>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</si>
  <si>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</si>
  <si>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</si>
  <si>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</si>
  <si>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</si>
  <si>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</si>
  <si>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</si>
  <si>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</si>
  <si>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</si>
  <si>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</si>
  <si>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</si>
  <si>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</si>
  <si>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</si>
  <si>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</si>
  <si>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</si>
  <si>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</si>
  <si>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</si>
  <si>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</si>
  <si>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</si>
  <si>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</si>
  <si>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</si>
  <si>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</si>
  <si>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</si>
  <si>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</si>
  <si>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</si>
  <si>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</si>
  <si>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</si>
  <si>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</si>
  <si>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</si>
  <si>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</si>
  <si>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</si>
  <si>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</si>
  <si>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</si>
  <si>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</si>
  <si>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</si>
  <si>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</si>
  <si>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</si>
  <si>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</si>
  <si>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</si>
  <si>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</si>
  <si>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</si>
  <si>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</si>
  <si>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</si>
  <si>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</si>
  <si>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</si>
  <si>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</si>
  <si>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</si>
  <si>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</si>
  <si>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</si>
  <si>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</si>
  <si>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</si>
  <si>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</si>
  <si>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</si>
  <si>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</si>
  <si>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</si>
  <si>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</si>
  <si>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</si>
  <si>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</si>
  <si>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</si>
  <si>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</si>
  <si>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</si>
  <si>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</si>
  <si>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</si>
  <si>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</si>
  <si>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</si>
  <si>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</si>
  <si>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</si>
  <si>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</si>
  <si>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</si>
  <si>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</si>
  <si>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</si>
  <si>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</si>
  <si>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</si>
  <si>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</si>
  <si>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</si>
  <si>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</si>
  <si>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</si>
  <si>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</si>
  <si>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</si>
  <si>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</si>
  <si>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</si>
  <si>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</si>
  <si>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</si>
  <si>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</si>
  <si>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</si>
  <si>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</si>
  <si>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</si>
  <si>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</si>
  <si>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</si>
  <si>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</si>
  <si>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</si>
  <si>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</si>
  <si>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</si>
  <si>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</si>
  <si>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</si>
  <si>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</si>
  <si>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</si>
  <si>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</si>
  <si>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</si>
  <si>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</si>
  <si>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</si>
  <si>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</si>
  <si>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</si>
  <si>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</si>
  <si>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</si>
  <si>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</si>
  <si>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</si>
  <si>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</si>
  <si>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</si>
  <si>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</si>
  <si>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</si>
  <si>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</si>
  <si>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</si>
  <si>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</si>
  <si>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</si>
  <si>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</si>
  <si>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</si>
  <si>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</si>
  <si>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</si>
  <si>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</si>
  <si>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</si>
  <si>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</si>
  <si>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</si>
  <si>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</si>
  <si>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</si>
  <si>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</si>
  <si>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</si>
  <si>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</si>
  <si>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</si>
  <si>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</si>
  <si>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</si>
  <si>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</si>
  <si>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</si>
  <si>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</si>
  <si>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</si>
  <si>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</si>
  <si>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</si>
  <si>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</si>
  <si>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</si>
  <si>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</si>
  <si>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</si>
  <si>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</si>
  <si>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</si>
  <si>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</si>
  <si>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</si>
  <si>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</si>
  <si>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</si>
  <si>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</si>
  <si>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</si>
  <si>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</si>
  <si>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</si>
  <si>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</si>
  <si>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</si>
  <si>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</si>
  <si>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</si>
  <si>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</si>
  <si>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</si>
  <si>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</si>
  <si>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</si>
  <si>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</si>
  <si>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</si>
  <si>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</si>
  <si>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</si>
  <si>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</si>
  <si>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</si>
  <si>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</si>
  <si>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</si>
  <si>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</si>
  <si>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</si>
  <si>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</si>
  <si>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</si>
  <si>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</si>
  <si>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</si>
  <si>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</si>
  <si>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</si>
  <si>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</si>
  <si>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</si>
  <si>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</si>
  <si>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</si>
  <si>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</si>
  <si>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</si>
  <si>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</si>
  <si>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</si>
  <si>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</si>
  <si>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</si>
  <si>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</si>
  <si>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</si>
  <si>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</si>
  <si>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</si>
  <si>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</si>
  <si>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</si>
  <si>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</si>
  <si>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</si>
  <si>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</si>
  <si>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</si>
  <si>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</si>
  <si>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</si>
  <si>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</si>
  <si>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</si>
  <si>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</si>
  <si>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</si>
  <si>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</si>
  <si>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</si>
  <si>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</si>
  <si>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</si>
  <si>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</si>
  <si>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</si>
  <si>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</si>
  <si>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</si>
  <si>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</si>
  <si>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</si>
  <si>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</si>
  <si>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</si>
  <si>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</si>
  <si>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</si>
  <si>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</si>
  <si>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</si>
  <si>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</si>
  <si>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</si>
  <si>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</si>
  <si>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</si>
  <si>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</si>
  <si>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</si>
  <si>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</si>
  <si>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</si>
  <si>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</si>
  <si>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</si>
  <si>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</si>
  <si>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</si>
  <si>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</si>
  <si>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</si>
  <si>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</si>
  <si>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</si>
  <si>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</si>
  <si>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</si>
  <si>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</si>
  <si>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</si>
  <si>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</si>
  <si>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</si>
  <si>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</si>
  <si>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</si>
  <si>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</si>
  <si>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</si>
  <si>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</si>
  <si>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</si>
  <si>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</si>
  <si>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</si>
  <si>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</si>
  <si>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</si>
  <si>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</si>
  <si>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</si>
  <si>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</si>
  <si>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</si>
  <si>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</si>
  <si>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</si>
  <si>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</si>
  <si>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</si>
  <si>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</si>
  <si>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</si>
  <si>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</si>
  <si>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</si>
  <si>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</si>
  <si>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</si>
  <si>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</si>
  <si>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</si>
  <si>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</si>
  <si>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</si>
  <si>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</si>
  <si>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</si>
  <si>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</si>
  <si>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</si>
  <si>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</si>
  <si>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</si>
  <si>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</si>
  <si>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</si>
  <si>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</si>
  <si>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</si>
  <si>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</si>
  <si>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</si>
  <si>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</si>
  <si>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</si>
  <si>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</si>
  <si>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</si>
  <si>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</si>
  <si>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</si>
  <si>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</si>
  <si>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</si>
  <si>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</si>
  <si>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</si>
  <si>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</si>
  <si>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</si>
  <si>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</si>
  <si>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</si>
  <si>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</si>
  <si>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</si>
  <si>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</si>
  <si>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</si>
  <si>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</si>
  <si>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</si>
  <si>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</si>
  <si>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</si>
  <si>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</si>
  <si>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</si>
  <si>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</si>
  <si>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</si>
  <si>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</si>
  <si>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</si>
  <si>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</si>
  <si>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</si>
  <si>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</si>
  <si>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</si>
  <si>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</si>
  <si>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</si>
  <si>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</si>
  <si>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</si>
  <si>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</si>
  <si>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</si>
  <si>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</si>
  <si>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</si>
  <si>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</si>
  <si>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</si>
  <si>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</si>
  <si>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</si>
  <si>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</si>
  <si>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</si>
  <si>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</si>
  <si>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</si>
  <si>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</si>
  <si>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</si>
  <si>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</si>
  <si>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</si>
  <si>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</si>
  <si>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</si>
  <si>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</si>
  <si>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</si>
  <si>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</si>
  <si>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</si>
  <si>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</si>
  <si>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</si>
  <si>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</si>
  <si>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</si>
  <si>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</si>
  <si>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</si>
  <si>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</si>
  <si>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</si>
  <si>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</si>
  <si>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</si>
  <si>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</si>
  <si>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</si>
  <si>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</si>
  <si>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</si>
  <si>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</si>
  <si>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</si>
  <si>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</si>
  <si>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</si>
  <si>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</si>
  <si>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</si>
  <si>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</si>
  <si>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</si>
  <si>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</si>
  <si>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</si>
  <si>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</si>
  <si>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</si>
  <si>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</si>
  <si>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</si>
  <si>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</si>
  <si>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</si>
  <si>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</si>
  <si>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</si>
  <si>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</si>
  <si>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</si>
  <si>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</si>
  <si>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</si>
  <si>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</si>
  <si>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</si>
  <si>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</si>
  <si>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</si>
  <si>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</si>
  <si>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</si>
  <si>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</si>
  <si>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</si>
  <si>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</si>
  <si>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</si>
  <si>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</si>
  <si>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</si>
  <si>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</si>
  <si>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</si>
  <si>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</si>
  <si>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</si>
  <si>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</si>
  <si>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</si>
  <si>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</si>
  <si>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</si>
  <si>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</si>
  <si>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</si>
  <si>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</si>
  <si>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</si>
  <si>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</si>
  <si>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</si>
  <si>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</si>
  <si>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</si>
  <si>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</si>
  <si>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</si>
  <si>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</si>
  <si>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</si>
  <si>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</si>
  <si>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</si>
  <si>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</si>
  <si>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</si>
  <si>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</si>
  <si>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</si>
  <si>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</si>
  <si>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</si>
  <si>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</si>
  <si>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</si>
  <si>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</si>
  <si>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</si>
  <si>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</si>
  <si>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</si>
  <si>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</si>
  <si>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</si>
  <si>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</si>
  <si>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</si>
  <si>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</si>
  <si>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</si>
  <si>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</si>
  <si>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</si>
  <si>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</si>
  <si>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</si>
  <si>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</si>
  <si>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</si>
  <si>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</si>
  <si>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</si>
  <si>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</si>
  <si>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</si>
  <si>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</si>
  <si>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</si>
  <si>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</si>
  <si>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</si>
  <si>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</si>
  <si>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</si>
  <si>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</si>
  <si>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</si>
  <si>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</si>
  <si>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</si>
  <si>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</si>
  <si>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</si>
  <si>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</si>
  <si>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</si>
  <si>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</si>
  <si>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</si>
  <si>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</si>
  <si>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</si>
  <si>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</si>
  <si>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</si>
  <si>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</si>
  <si>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</si>
  <si>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</si>
  <si>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</si>
  <si>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</si>
  <si>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</si>
  <si>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</si>
  <si>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</si>
  <si>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</si>
  <si>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</si>
  <si>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</si>
  <si>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</si>
  <si>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</si>
  <si>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</si>
  <si>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</si>
  <si>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</si>
  <si>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</si>
  <si>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</si>
  <si>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</si>
  <si>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</si>
  <si>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</si>
  <si>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</si>
  <si>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</si>
  <si>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</si>
  <si>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</si>
  <si>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</si>
  <si>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</si>
  <si>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</si>
  <si>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</si>
  <si>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</si>
  <si>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</si>
  <si>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</si>
  <si>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</si>
  <si>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</si>
  <si>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</si>
  <si>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</si>
  <si>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</si>
  <si>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</si>
  <si>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</si>
  <si>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</si>
  <si>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</si>
  <si>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</si>
  <si>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</si>
  <si>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</si>
  <si>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</si>
  <si>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</si>
  <si>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</si>
  <si>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</si>
  <si>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</si>
  <si>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</si>
  <si>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</si>
  <si>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</si>
  <si>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</si>
  <si>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</si>
  <si>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</si>
  <si>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</si>
  <si>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</si>
  <si>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</si>
  <si>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</si>
  <si>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</si>
  <si>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</si>
  <si>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</si>
  <si>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</si>
  <si>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</si>
  <si>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</si>
  <si>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</si>
  <si>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</si>
  <si>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</si>
  <si>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</si>
  <si>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</si>
  <si>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</si>
  <si>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</si>
  <si>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</si>
  <si>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</si>
  <si>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</si>
  <si>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</si>
  <si>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</si>
  <si>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</si>
  <si>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</si>
  <si>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</si>
  <si>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</si>
  <si>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</si>
  <si>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</si>
  <si>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</si>
  <si>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</si>
  <si>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</si>
  <si>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</si>
  <si>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</si>
  <si>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</si>
  <si>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</si>
  <si>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</si>
  <si>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</si>
  <si>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</si>
  <si>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</si>
  <si>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</si>
  <si>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</si>
  <si>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</si>
  <si>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</si>
  <si>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</si>
  <si>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</si>
  <si>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</si>
  <si>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</si>
  <si>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</si>
  <si>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</si>
  <si>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</si>
  <si>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</si>
  <si>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</si>
  <si>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</si>
  <si>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</si>
  <si>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</si>
  <si>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</si>
  <si>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</si>
  <si>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</si>
  <si>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</si>
  <si>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</si>
  <si>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</si>
  <si>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</si>
  <si>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</si>
  <si>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</si>
  <si>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</si>
  <si>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</si>
  <si>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</si>
  <si>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</si>
  <si>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</si>
  <si>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</si>
  <si>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</si>
  <si>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</si>
  <si>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</si>
  <si>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</si>
  <si>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</si>
  <si>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</si>
  <si>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</si>
  <si>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</si>
  <si>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</si>
  <si>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</si>
  <si>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</si>
  <si>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</si>
  <si>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</si>
  <si>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</si>
  <si>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</si>
  <si>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</si>
  <si>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</si>
  <si>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</si>
  <si>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</si>
  <si>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</si>
  <si>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</si>
  <si>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</si>
  <si>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</si>
  <si>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</si>
  <si>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</si>
  <si>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</si>
  <si>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</si>
  <si>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</si>
  <si>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</si>
  <si>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</si>
  <si>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</si>
  <si>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</si>
  <si>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</si>
  <si>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</si>
  <si>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</si>
  <si>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</si>
  <si>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</si>
  <si>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</si>
  <si>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</si>
  <si>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</si>
  <si>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</si>
  <si>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</si>
  <si>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</si>
  <si>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</si>
  <si>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</si>
  <si>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</si>
  <si>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</si>
  <si>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</si>
  <si>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</si>
  <si>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</si>
  <si>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</si>
  <si>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</si>
  <si>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</si>
  <si>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</si>
  <si>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</si>
  <si>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</si>
  <si>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</si>
  <si>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</si>
  <si>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</si>
  <si>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</si>
  <si>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</si>
  <si>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</si>
  <si>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</si>
  <si>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</si>
  <si>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</si>
  <si>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</si>
  <si>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</si>
  <si>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</si>
  <si>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</si>
  <si>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</si>
  <si>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</si>
  <si>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</si>
  <si>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</si>
  <si>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</si>
  <si>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</si>
  <si>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</si>
  <si>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</si>
  <si>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</si>
  <si>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</si>
  <si>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</si>
  <si>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</si>
  <si>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</si>
  <si>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</si>
  <si>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</si>
  <si>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</si>
  <si>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</si>
  <si>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</si>
  <si>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</si>
  <si>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</si>
  <si>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</si>
  <si>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</si>
  <si>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</si>
  <si>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</si>
  <si>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</si>
  <si>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</si>
  <si>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</si>
  <si>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</si>
  <si>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</si>
  <si>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</si>
  <si>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</si>
  <si>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</si>
  <si>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</si>
  <si>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</si>
  <si>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</si>
  <si>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</si>
  <si>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</si>
  <si>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</si>
  <si>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</si>
  <si>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</si>
  <si>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</si>
  <si>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</si>
  <si>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</si>
  <si>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</si>
  <si>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</si>
  <si>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</si>
  <si>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</si>
  <si>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</si>
  <si>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</si>
  <si>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</si>
  <si>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</si>
  <si>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</si>
  <si>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</si>
  <si>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</si>
  <si>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</si>
  <si>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</si>
  <si>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</si>
  <si>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</si>
  <si>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</si>
  <si>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</si>
  <si>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</si>
  <si>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</si>
  <si>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</si>
  <si>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</si>
  <si>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</si>
  <si>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</si>
  <si>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</si>
  <si>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</si>
  <si>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</si>
  <si>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</si>
  <si>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</si>
  <si>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</si>
  <si>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</si>
  <si>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</si>
  <si>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</si>
  <si>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</si>
  <si>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</si>
  <si>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</si>
  <si>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</si>
  <si>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</si>
  <si>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</si>
  <si>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</si>
  <si>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</si>
  <si>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</si>
  <si>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</si>
  <si>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</si>
  <si>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</si>
  <si>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</si>
  <si>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</si>
  <si>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</si>
  <si>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</si>
  <si>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</si>
  <si>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</si>
  <si>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</si>
  <si>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</si>
  <si>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</si>
  <si>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</si>
  <si>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</si>
  <si>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</si>
  <si>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</si>
  <si>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</si>
  <si>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</si>
  <si>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</si>
  <si>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</si>
  <si>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</si>
  <si>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</si>
  <si>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</si>
  <si>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</si>
  <si>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</si>
  <si>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</si>
  <si>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</si>
  <si>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</si>
  <si>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</si>
  <si>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</si>
  <si>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</si>
  <si>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</si>
  <si>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</si>
  <si>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</si>
  <si>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</si>
  <si>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</si>
  <si>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</si>
  <si>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</si>
  <si>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</si>
  <si>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</si>
  <si>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</si>
  <si>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</si>
  <si>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</si>
  <si>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</si>
  <si>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</si>
  <si>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</si>
  <si>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</si>
  <si>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</si>
  <si>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</si>
  <si>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</si>
  <si>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</si>
  <si>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</si>
  <si>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</si>
  <si>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</si>
  <si>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</si>
  <si>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</si>
  <si>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</si>
  <si>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</si>
  <si>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</si>
  <si>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</si>
  <si>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</si>
  <si>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</si>
  <si>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</si>
  <si>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</si>
  <si>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</si>
  <si>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</si>
  <si>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</si>
  <si>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</si>
  <si>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</si>
  <si>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</si>
  <si>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</si>
  <si>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</si>
  <si>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</si>
  <si>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</si>
  <si>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</si>
  <si>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</si>
  <si>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</si>
  <si>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</si>
  <si>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</si>
  <si>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</si>
  <si>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</si>
  <si>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</si>
  <si>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</si>
  <si>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</si>
  <si>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</si>
  <si>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</si>
  <si>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</si>
  <si>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</si>
  <si>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</si>
  <si>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</si>
  <si>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</si>
  <si>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</si>
  <si>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</si>
  <si>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</si>
  <si>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</si>
  <si>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</si>
  <si>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</si>
  <si>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</si>
  <si>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</si>
  <si>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</si>
  <si>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</si>
  <si>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</si>
  <si>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</si>
  <si>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</si>
  <si>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</si>
  <si>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</si>
  <si>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</si>
  <si>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</si>
  <si>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</si>
  <si>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</si>
  <si>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</si>
  <si>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</si>
  <si>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</si>
  <si>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</si>
  <si>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</si>
  <si>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</si>
  <si>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</si>
  <si>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</si>
  <si>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</si>
  <si>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</si>
  <si>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</si>
  <si>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</si>
  <si>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</si>
  <si>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</si>
  <si>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</si>
  <si>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</si>
  <si>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</si>
  <si>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</si>
  <si>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</si>
  <si>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</si>
  <si>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</si>
  <si>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</si>
  <si>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</si>
  <si>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</si>
  <si>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</si>
  <si>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</si>
  <si>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</si>
  <si>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</si>
  <si>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</si>
  <si>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</si>
  <si>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</si>
  <si>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</si>
  <si>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</si>
  <si>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</si>
  <si>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</si>
  <si>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</si>
  <si>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</si>
  <si>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</si>
  <si>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</si>
  <si>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</si>
  <si>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</si>
  <si>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</si>
  <si>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</si>
  <si>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</si>
  <si>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</si>
  <si>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</si>
  <si>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</si>
  <si>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</si>
  <si>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</si>
  <si>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</si>
  <si>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</si>
  <si>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</si>
  <si>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</si>
  <si>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</si>
  <si>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</si>
  <si>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</si>
  <si>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</si>
  <si>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</si>
  <si>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</si>
  <si>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</si>
  <si>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</si>
  <si>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</si>
  <si>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</si>
  <si>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</si>
  <si>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</si>
  <si>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</si>
  <si>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</si>
  <si>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</si>
  <si>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</si>
  <si>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</si>
  <si>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</si>
  <si>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</si>
  <si>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</si>
  <si>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</si>
  <si>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</si>
  <si>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</si>
  <si>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</si>
  <si>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</si>
  <si>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</si>
  <si>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</si>
  <si>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</si>
  <si>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</si>
  <si>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</si>
  <si>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</si>
  <si>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</si>
  <si>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</si>
  <si>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</si>
  <si>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</si>
  <si>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</si>
  <si>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</si>
  <si>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</si>
  <si>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</si>
  <si>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</si>
  <si>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</si>
  <si>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</si>
  <si>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</si>
  <si>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</si>
  <si>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</si>
  <si>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</si>
  <si>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</si>
  <si>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</si>
  <si>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</si>
  <si>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</si>
  <si>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</si>
  <si>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</si>
  <si>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</si>
  <si>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</si>
  <si>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</si>
  <si>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</si>
  <si>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</si>
  <si>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</si>
  <si>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</si>
  <si>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</si>
  <si>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</si>
  <si>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</si>
  <si>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</si>
  <si>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</si>
  <si>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</si>
  <si>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</si>
  <si>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</si>
  <si>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</si>
  <si>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</si>
  <si>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</si>
  <si>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</si>
  <si>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</si>
  <si>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</si>
  <si>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</si>
  <si>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</si>
  <si>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</si>
  <si>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</si>
  <si>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</si>
  <si>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</si>
  <si>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</si>
  <si>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</si>
  <si>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</si>
  <si>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</si>
  <si>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</si>
  <si>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</si>
  <si>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</si>
  <si>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</si>
  <si>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</si>
  <si>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</si>
  <si>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</si>
  <si>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</si>
  <si>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</si>
  <si>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</si>
  <si>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</si>
  <si>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</si>
  <si>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</si>
  <si>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</si>
  <si>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</si>
  <si>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</si>
  <si>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</si>
  <si>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</si>
  <si>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</si>
  <si>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</si>
  <si>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</si>
  <si>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</si>
  <si>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</si>
  <si>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</si>
  <si>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</si>
  <si>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</si>
  <si>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</si>
  <si>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</si>
  <si>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</si>
  <si>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</si>
  <si>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</si>
  <si>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</si>
  <si>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</si>
  <si>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</si>
  <si>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</si>
  <si>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</si>
  <si>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</si>
  <si>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</si>
  <si>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</si>
  <si>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</si>
  <si>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</si>
  <si>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</si>
  <si>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</si>
  <si>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</si>
  <si>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</si>
  <si>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</si>
  <si>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</si>
  <si>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</si>
  <si>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</si>
  <si>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</si>
  <si>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</si>
  <si>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</si>
  <si>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</si>
  <si>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</si>
  <si>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</si>
  <si>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</si>
  <si>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</si>
  <si>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</si>
  <si>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</si>
  <si>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</si>
  <si>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</si>
  <si>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</si>
  <si>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</si>
  <si>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</si>
  <si>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</si>
  <si>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</si>
  <si>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</si>
  <si>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</si>
  <si>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</si>
  <si>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</si>
  <si>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</si>
  <si>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</si>
  <si>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</si>
  <si>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</si>
  <si>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</si>
  <si>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</si>
  <si>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</si>
  <si>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</si>
  <si>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</si>
  <si>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</si>
  <si>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</si>
  <si>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</si>
  <si>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</si>
  <si>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</si>
  <si>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</si>
  <si>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</si>
  <si>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</si>
  <si>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</si>
  <si>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</si>
  <si>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</si>
  <si>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</si>
  <si>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</si>
  <si>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</si>
  <si>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</si>
  <si>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</si>
  <si>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</si>
  <si>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</si>
  <si>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</si>
  <si>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</si>
  <si>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</si>
  <si>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</si>
  <si>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</si>
  <si>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</si>
  <si>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</si>
  <si>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</si>
  <si>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</si>
  <si>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</si>
  <si>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</si>
  <si>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</si>
  <si>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</si>
  <si>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</si>
  <si>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</si>
  <si>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</si>
  <si>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</si>
  <si>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</si>
  <si>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</si>
  <si>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</si>
  <si>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</si>
  <si>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</si>
  <si>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</si>
  <si>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</si>
  <si>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</si>
  <si>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</si>
  <si>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</si>
  <si>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</si>
  <si>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</si>
  <si>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</si>
  <si>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</si>
  <si>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</si>
  <si>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</si>
  <si>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</si>
  <si>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</si>
  <si>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</si>
  <si>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</si>
  <si>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</si>
  <si>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</si>
  <si>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</si>
  <si>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</si>
  <si>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</si>
  <si>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</si>
  <si>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</si>
  <si>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</si>
  <si>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</si>
  <si>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</si>
  <si>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</si>
  <si>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</si>
  <si>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</si>
  <si>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</si>
  <si>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</si>
  <si>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</si>
  <si>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</si>
  <si>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</si>
  <si>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</si>
  <si>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</si>
  <si>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</si>
  <si>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</si>
  <si>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</si>
  <si>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</si>
  <si>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</si>
  <si>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</si>
  <si>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</si>
  <si>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</si>
  <si>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</si>
  <si>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</si>
  <si>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</si>
  <si>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</si>
  <si>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</si>
  <si>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</si>
  <si>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</si>
  <si>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</si>
  <si>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</si>
  <si>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</si>
  <si>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</si>
  <si>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</si>
  <si>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</si>
  <si>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</si>
  <si>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</si>
  <si>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</si>
  <si>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</si>
  <si>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</si>
  <si>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</si>
  <si>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</si>
  <si>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</si>
  <si>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</si>
  <si>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</si>
  <si>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</si>
  <si>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</si>
  <si>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</si>
  <si>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</si>
  <si>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</si>
  <si>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</si>
  <si>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</si>
  <si>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</si>
  <si>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</si>
  <si>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</si>
  <si>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</si>
  <si>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</si>
  <si>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</si>
  <si>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</si>
  <si>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</si>
  <si>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</si>
  <si>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</si>
  <si>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</si>
  <si>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</si>
  <si>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</si>
  <si>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</si>
  <si>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</si>
  <si>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</si>
  <si>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</si>
  <si>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</si>
  <si>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</si>
  <si>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</si>
  <si>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</si>
  <si>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</si>
  <si>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</si>
  <si>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</si>
  <si>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</si>
  <si>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</si>
  <si>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</si>
  <si>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</si>
  <si>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</si>
  <si>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</si>
  <si>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</si>
  <si>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</si>
  <si>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</si>
  <si>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</si>
  <si>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</si>
  <si>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</si>
  <si>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</si>
  <si>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</si>
  <si>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</si>
  <si>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</si>
  <si>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</si>
  <si>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</si>
  <si>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</si>
  <si>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</si>
  <si>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</si>
  <si>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</si>
  <si>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</si>
  <si>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</si>
  <si>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</si>
  <si>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</si>
  <si>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</si>
  <si>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</si>
  <si>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</si>
  <si>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</si>
  <si>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</si>
  <si>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</si>
  <si>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</si>
  <si>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</si>
  <si>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</si>
  <si>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</si>
  <si>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</si>
  <si>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</si>
  <si>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</si>
  <si>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</si>
  <si>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</si>
  <si>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</si>
  <si>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</si>
  <si>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</si>
  <si>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</si>
  <si>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</si>
  <si>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</si>
  <si>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</si>
  <si>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</si>
  <si>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</si>
  <si>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</si>
  <si>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</si>
  <si>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</si>
  <si>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</si>
  <si>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</si>
  <si>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</si>
  <si>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</si>
  <si>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</si>
  <si>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</si>
  <si>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</si>
  <si>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</si>
  <si>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</si>
  <si>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</si>
  <si>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</si>
  <si>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</si>
  <si>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</si>
  <si>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</si>
  <si>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</si>
  <si>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</si>
  <si>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</si>
  <si>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</si>
  <si>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</si>
  <si>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</si>
  <si>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</si>
  <si>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</si>
  <si>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</si>
  <si>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</si>
  <si>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</si>
  <si>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</si>
  <si>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</si>
  <si>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</si>
  <si>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</si>
  <si>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</si>
  <si>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</si>
  <si>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</si>
  <si>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</si>
  <si>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</si>
  <si>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</si>
  <si>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</si>
  <si>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</si>
  <si>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</si>
  <si>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</si>
  <si>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</si>
  <si>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</si>
  <si>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</si>
  <si>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</si>
  <si>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</si>
  <si>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</si>
  <si>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</si>
  <si>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</si>
  <si>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</si>
  <si>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</si>
  <si>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</si>
  <si>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</si>
  <si>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</si>
  <si>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</si>
  <si>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</si>
  <si>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</si>
  <si>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</si>
  <si>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</si>
  <si>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</si>
  <si>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</si>
  <si>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</si>
  <si>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</si>
  <si>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</si>
  <si>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</si>
  <si>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</si>
  <si>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</si>
  <si>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</si>
  <si>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</si>
  <si>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</si>
  <si>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</si>
  <si>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</si>
  <si>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</si>
  <si>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</si>
  <si>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</si>
  <si>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</si>
  <si>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</si>
  <si>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</si>
  <si>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</si>
  <si>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</si>
  <si>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</si>
  <si>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</si>
  <si>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</si>
  <si>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</si>
  <si>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</si>
  <si>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</si>
  <si>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</si>
  <si>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</si>
  <si>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</si>
  <si>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</si>
  <si>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</si>
  <si>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</si>
  <si>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</si>
  <si>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</si>
  <si>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</si>
  <si>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</si>
  <si>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</si>
  <si>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</si>
  <si>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</si>
  <si>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</si>
  <si>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</si>
  <si>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</si>
  <si>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</si>
  <si>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</si>
  <si>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</si>
  <si>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</si>
  <si>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</si>
  <si>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</si>
  <si>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</si>
  <si>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</si>
  <si>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</si>
  <si>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</si>
  <si>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</si>
  <si>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</si>
  <si>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</si>
  <si>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</si>
  <si>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</si>
  <si>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</si>
  <si>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</si>
  <si>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</si>
  <si>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</si>
  <si>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</si>
  <si>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</si>
  <si>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</si>
  <si>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</si>
  <si>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</si>
  <si>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</si>
  <si>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</si>
  <si>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</si>
  <si>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</si>
  <si>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</si>
  <si>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</si>
  <si>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</si>
  <si>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</si>
  <si>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</si>
  <si>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</si>
  <si>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</si>
  <si>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</si>
  <si>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</si>
  <si>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</si>
  <si>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</si>
  <si>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</si>
  <si>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</si>
  <si>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</si>
  <si>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</si>
  <si>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</si>
  <si>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</si>
  <si>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</si>
  <si>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</si>
  <si>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</si>
  <si>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</si>
  <si>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</si>
  <si>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</si>
  <si>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</si>
  <si>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</si>
  <si>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</si>
  <si>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</si>
  <si>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</si>
  <si>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</si>
  <si>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</si>
  <si>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</si>
  <si>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</si>
  <si>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</si>
  <si>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</si>
  <si>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</si>
  <si>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</si>
  <si>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</si>
  <si>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</si>
  <si>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</si>
  <si>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</si>
  <si>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</si>
  <si>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</si>
  <si>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</si>
  <si>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</si>
  <si>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</si>
  <si>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</si>
  <si>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</si>
  <si>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</si>
  <si>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</si>
  <si>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</si>
  <si>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</si>
  <si>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</si>
  <si>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</si>
  <si>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</si>
  <si>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</si>
  <si>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</si>
  <si>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</si>
  <si>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</si>
  <si>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</si>
  <si>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</si>
  <si>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</si>
  <si>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</si>
  <si>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</si>
  <si>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</si>
  <si>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</si>
  <si>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</si>
  <si>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</si>
  <si>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</si>
  <si>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</si>
  <si>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</si>
  <si>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</si>
  <si>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</si>
  <si>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</si>
  <si>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</si>
  <si>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</si>
  <si>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</si>
  <si>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</si>
  <si>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</si>
  <si>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</si>
  <si>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</si>
  <si>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</si>
  <si>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</si>
  <si>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</si>
  <si>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</si>
  <si>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</si>
  <si>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</si>
  <si>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</si>
  <si>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</si>
  <si>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</si>
  <si>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</si>
  <si>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</si>
  <si>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</si>
  <si>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</si>
  <si>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</si>
  <si>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</si>
  <si>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</si>
  <si>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</si>
  <si>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</si>
  <si>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</si>
  <si>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</si>
  <si>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</si>
  <si>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</si>
  <si>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</si>
  <si>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</si>
  <si>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</si>
  <si>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</si>
  <si>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</si>
  <si>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</si>
  <si>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</si>
  <si>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</si>
  <si>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</si>
  <si>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</si>
  <si>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</si>
  <si>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</si>
  <si>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</si>
  <si>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</si>
  <si>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</si>
  <si>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</si>
  <si>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</si>
  <si>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</si>
  <si>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</si>
  <si>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</si>
  <si>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</si>
  <si>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</si>
  <si>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</si>
  <si>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</si>
  <si>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</si>
  <si>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</si>
  <si>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</si>
  <si>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</si>
  <si>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</si>
  <si>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</si>
  <si>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</si>
  <si>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</si>
  <si>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</si>
  <si>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</si>
  <si>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</si>
  <si>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</si>
  <si>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</si>
  <si>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</si>
  <si>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</si>
  <si>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</si>
  <si>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</si>
  <si>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</si>
  <si>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</si>
  <si>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</si>
  <si>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</si>
  <si>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</si>
  <si>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</si>
  <si>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</si>
  <si>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</si>
  <si>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</si>
  <si>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</si>
  <si>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</si>
  <si>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</si>
  <si>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</si>
  <si>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</si>
  <si>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</si>
  <si>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</si>
  <si>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</si>
  <si>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</si>
  <si>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</si>
  <si>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</si>
  <si>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</si>
  <si>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</si>
  <si>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</si>
  <si>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</si>
  <si>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</si>
  <si>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</si>
  <si>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</si>
  <si>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</si>
  <si>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</si>
  <si>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</si>
  <si>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</si>
  <si>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</si>
  <si>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</si>
  <si>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</si>
  <si>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</si>
  <si>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</si>
  <si>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</si>
  <si>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</si>
  <si>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</si>
  <si>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</si>
  <si>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</si>
  <si>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</si>
  <si>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</si>
  <si>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</si>
  <si>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</si>
  <si>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</si>
  <si>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</si>
  <si>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</si>
  <si>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</si>
  <si>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</si>
  <si>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</si>
  <si>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</si>
  <si>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</si>
  <si>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</si>
  <si>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</si>
  <si>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</si>
  <si>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</si>
  <si>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</si>
  <si>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</si>
  <si>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</si>
  <si>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</si>
  <si>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</si>
  <si>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</si>
  <si>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</si>
  <si>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</si>
  <si>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</si>
  <si>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</si>
  <si>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</si>
  <si>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</si>
  <si>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</si>
  <si>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</si>
  <si>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</si>
  <si>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</si>
  <si>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</si>
  <si>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</si>
  <si>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</si>
  <si>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</si>
  <si>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</si>
  <si>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</si>
  <si>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</si>
  <si>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</si>
  <si>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</si>
  <si>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</si>
  <si>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</si>
  <si>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</si>
  <si>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</si>
  <si>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</si>
  <si>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</si>
  <si>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</si>
  <si>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</si>
  <si>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</si>
  <si>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</si>
  <si>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</si>
  <si>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</si>
  <si>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</si>
  <si>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</si>
  <si>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</si>
  <si>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</si>
  <si>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</si>
  <si>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</si>
  <si>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</si>
  <si>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</si>
  <si>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</si>
  <si>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</si>
  <si>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</si>
  <si>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</si>
  <si>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</si>
  <si>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</si>
  <si>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</si>
  <si>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</si>
  <si>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</si>
  <si>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</si>
  <si>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</si>
  <si>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</si>
  <si>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</si>
  <si>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</si>
  <si>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</si>
  <si>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</si>
  <si>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</si>
  <si>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</si>
  <si>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</si>
  <si>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</si>
  <si>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</si>
  <si>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</si>
  <si>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</si>
  <si>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</si>
  <si>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</si>
  <si>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</si>
  <si>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</si>
  <si>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</si>
  <si>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</si>
  <si>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</si>
  <si>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</si>
  <si>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</si>
  <si>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</si>
  <si>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</si>
  <si>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</si>
  <si>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</si>
  <si>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</si>
  <si>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</si>
  <si>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</si>
  <si>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</si>
  <si>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</si>
  <si>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</si>
  <si>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</si>
  <si>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</si>
  <si>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</si>
  <si>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</si>
  <si>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</si>
  <si>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</si>
  <si>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</si>
  <si>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</si>
  <si>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</si>
  <si>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</si>
  <si>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</si>
  <si>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</si>
  <si>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</si>
  <si>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</si>
  <si>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</si>
  <si>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</si>
  <si>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</si>
  <si>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</si>
  <si>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</si>
  <si>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</si>
  <si>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</si>
  <si>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</si>
  <si>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</si>
  <si>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</si>
  <si>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</si>
  <si>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</si>
  <si>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</si>
  <si>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</si>
  <si>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</si>
  <si>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</si>
  <si>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</si>
  <si>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</si>
  <si>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</si>
  <si>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</si>
  <si>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</si>
  <si>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</si>
  <si>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</si>
  <si>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</si>
  <si>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</si>
  <si>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</si>
  <si>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</si>
  <si>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</si>
  <si>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</si>
  <si>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</si>
  <si>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</si>
  <si>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</si>
  <si>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</si>
  <si>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</si>
  <si>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</si>
  <si>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</si>
  <si>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</si>
  <si>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</si>
  <si>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</si>
  <si>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</si>
  <si>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</si>
  <si>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</si>
  <si>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</si>
  <si>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</si>
  <si>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</si>
  <si>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</si>
  <si>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</si>
  <si>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</si>
  <si>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</si>
  <si>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</si>
  <si>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</si>
  <si>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</si>
  <si>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</si>
  <si>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</si>
  <si>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</si>
  <si>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</si>
  <si>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</si>
  <si>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</si>
  <si>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</si>
  <si>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</si>
  <si>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</si>
  <si>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</si>
  <si>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</si>
  <si>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</si>
  <si>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</si>
  <si>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</si>
  <si>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</si>
  <si>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</si>
  <si>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</si>
  <si>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</si>
  <si>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</si>
  <si>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</si>
  <si>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</si>
  <si>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</si>
  <si>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</si>
  <si>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</si>
  <si>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</si>
  <si>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</si>
  <si>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</si>
  <si>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</si>
  <si>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</si>
  <si>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</si>
  <si>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</si>
  <si>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</si>
  <si>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</si>
  <si>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</si>
  <si>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</si>
  <si>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</si>
  <si>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</si>
  <si>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</si>
  <si>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</si>
  <si>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</si>
  <si>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</si>
  <si>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</si>
  <si>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</si>
  <si>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</si>
  <si>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</si>
  <si>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</si>
  <si>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</si>
  <si>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</si>
  <si>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</si>
  <si>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</si>
  <si>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</si>
  <si>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</si>
  <si>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</si>
  <si>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</si>
  <si>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</si>
  <si>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</si>
  <si>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</si>
  <si>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</si>
  <si>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</si>
  <si>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</si>
  <si>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</si>
  <si>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</si>
  <si>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</si>
  <si>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</si>
  <si>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</si>
  <si>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</si>
  <si>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</si>
  <si>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</si>
  <si>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</si>
  <si>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</si>
  <si>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</si>
  <si>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</si>
  <si>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</si>
  <si>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</si>
  <si>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</si>
  <si>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</si>
  <si>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</si>
  <si>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</si>
  <si>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</si>
  <si>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</si>
  <si>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</si>
  <si>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</si>
  <si>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</si>
  <si>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</si>
  <si>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</si>
  <si>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</si>
  <si>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</si>
  <si>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</si>
  <si>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</si>
  <si>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</si>
  <si>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</si>
  <si>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</si>
  <si>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</si>
  <si>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</si>
  <si>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</si>
  <si>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</si>
  <si>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</si>
  <si>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</si>
  <si>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</si>
  <si>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</si>
  <si>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</si>
  <si>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</si>
  <si>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</si>
  <si>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</si>
  <si>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</si>
  <si>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</si>
  <si>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</si>
  <si>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</si>
  <si>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</si>
  <si>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</si>
  <si>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</si>
  <si>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</si>
  <si>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</si>
  <si>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</si>
  <si>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</si>
  <si>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</si>
  <si>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</si>
  <si>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</si>
  <si>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</si>
  <si>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</si>
  <si>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</si>
  <si>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</si>
  <si>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</si>
  <si>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</si>
  <si>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</si>
  <si>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</si>
  <si>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</si>
  <si>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</si>
  <si>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</si>
  <si>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</si>
  <si>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</si>
  <si>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</si>
  <si>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</si>
  <si>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</si>
  <si>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</si>
  <si>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</si>
  <si>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</si>
  <si>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</si>
  <si>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</si>
  <si>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</si>
  <si>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</si>
  <si>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</si>
  <si>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</si>
  <si>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</si>
  <si>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</si>
  <si>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</si>
  <si>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</si>
  <si>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</si>
  <si>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</si>
  <si>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</si>
  <si>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</si>
  <si>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</si>
  <si>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</si>
  <si>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</si>
  <si>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</si>
  <si>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</si>
  <si>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</si>
  <si>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</si>
  <si>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</si>
  <si>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</si>
  <si>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</si>
  <si>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</si>
  <si>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</si>
  <si>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</si>
  <si>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</si>
  <si>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</si>
  <si>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</si>
  <si>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</si>
  <si>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</si>
  <si>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</si>
  <si>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</si>
  <si>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</si>
  <si>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</si>
  <si>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</si>
  <si>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</si>
  <si>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</si>
  <si>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</si>
  <si>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</si>
  <si>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</si>
  <si>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</si>
  <si>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</si>
  <si>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</si>
  <si>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</si>
  <si>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</si>
  <si>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</si>
  <si>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</si>
  <si>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</si>
  <si>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</si>
  <si>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</si>
  <si>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</si>
  <si>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</si>
  <si>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</si>
  <si>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</si>
  <si>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</si>
  <si>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</si>
  <si>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</si>
  <si>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</si>
  <si>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</si>
  <si>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</si>
  <si>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</si>
  <si>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</si>
  <si>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</si>
  <si>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</si>
  <si>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</si>
  <si>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</si>
  <si>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</si>
  <si>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</si>
  <si>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</si>
  <si>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</si>
  <si>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</si>
  <si>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</si>
  <si>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</si>
  <si>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</si>
  <si>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</si>
  <si>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</si>
  <si>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</si>
  <si>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</si>
  <si>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</si>
  <si>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</si>
  <si>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</si>
  <si>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</si>
  <si>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</si>
  <si>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</si>
  <si>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</si>
  <si>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</si>
  <si>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</si>
  <si>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</si>
  <si>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</si>
  <si>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</si>
  <si>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</si>
  <si>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</si>
  <si>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</si>
  <si>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</si>
  <si>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</si>
  <si>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</si>
  <si>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</si>
  <si>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</si>
  <si>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</si>
  <si>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</si>
  <si>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</si>
  <si>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</si>
  <si>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</si>
  <si>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</si>
  <si>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</si>
  <si>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</si>
  <si>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</si>
  <si>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</si>
  <si>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</si>
  <si>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</si>
  <si>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</si>
  <si>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</si>
  <si>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</si>
  <si>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</si>
  <si>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</si>
  <si>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</si>
  <si>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</si>
  <si>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</si>
  <si>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</si>
  <si>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</si>
  <si>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</si>
  <si>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</si>
  <si>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</si>
  <si>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</si>
  <si>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</si>
  <si>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</si>
  <si>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</si>
  <si>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</si>
  <si>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</si>
  <si>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</si>
  <si>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</si>
  <si>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</si>
  <si>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</si>
  <si>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</si>
  <si>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</si>
  <si>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</si>
  <si>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</si>
  <si>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</si>
  <si>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</si>
  <si>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</si>
  <si>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</si>
  <si>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</si>
  <si>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</si>
  <si>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</si>
  <si>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</si>
  <si>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</si>
  <si>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</si>
  <si>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</si>
  <si>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</si>
  <si>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</si>
  <si>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</si>
  <si>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</si>
  <si>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</si>
  <si>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</si>
  <si>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</si>
  <si>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</si>
  <si>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</si>
  <si>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</si>
  <si>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</si>
  <si>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</si>
  <si>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</si>
  <si>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</si>
  <si>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</si>
  <si>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</si>
  <si>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</si>
  <si>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</si>
  <si>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</si>
  <si>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</si>
  <si>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</si>
  <si>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</si>
  <si>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</si>
  <si>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</si>
  <si>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</si>
  <si>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</si>
  <si>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</si>
  <si>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</si>
  <si>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</si>
  <si>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</si>
  <si>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</si>
  <si>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</si>
  <si>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</si>
  <si>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</si>
  <si>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</si>
  <si>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</si>
  <si>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</si>
  <si>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</si>
  <si>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</si>
  <si>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</si>
  <si>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</si>
  <si>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</si>
  <si>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</si>
  <si>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</si>
  <si>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</si>
  <si>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</si>
  <si>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</si>
  <si>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</si>
  <si>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</si>
  <si>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</si>
  <si>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</si>
  <si>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</si>
  <si>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</si>
  <si>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</si>
  <si>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</si>
  <si>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</si>
  <si>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</si>
  <si>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</si>
  <si>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</si>
  <si>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</si>
  <si>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</si>
  <si>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</si>
  <si>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</si>
  <si>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</si>
  <si>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</si>
  <si>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</si>
  <si>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</si>
  <si>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</si>
  <si>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</si>
  <si>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</si>
  <si>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</si>
  <si>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</si>
  <si>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</si>
  <si>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</si>
  <si>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</si>
  <si>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</si>
  <si>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</si>
  <si>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</si>
  <si>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</si>
  <si>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</si>
  <si>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</si>
  <si>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</si>
  <si>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</si>
  <si>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</si>
  <si>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</si>
  <si>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</si>
  <si>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</si>
  <si>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</si>
  <si>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</si>
  <si>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</si>
  <si>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</si>
  <si>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</si>
  <si>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</si>
  <si>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</si>
  <si>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</si>
  <si>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</si>
  <si>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</si>
  <si>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</si>
  <si>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</si>
  <si>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</si>
  <si>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</si>
  <si>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</si>
  <si>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</si>
  <si>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</si>
  <si>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</si>
  <si>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</si>
  <si>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</si>
  <si>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</si>
  <si>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</si>
  <si>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</si>
  <si>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</si>
  <si>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</si>
  <si>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</si>
  <si>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</si>
  <si>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</si>
  <si>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</si>
  <si>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</si>
  <si>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</si>
  <si>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</si>
  <si>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</si>
  <si>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</si>
  <si>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</si>
  <si>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</si>
  <si>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</si>
  <si>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</si>
  <si>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</si>
  <si>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</si>
  <si>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</si>
  <si>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</si>
  <si>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</si>
  <si>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</si>
  <si>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</si>
  <si>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</si>
  <si>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</si>
  <si>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</si>
  <si>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</si>
  <si>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</si>
  <si>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</si>
  <si>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</si>
  <si>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</si>
  <si>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</si>
  <si>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</si>
  <si>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</si>
  <si>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</si>
  <si>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</si>
  <si>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</si>
  <si>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</si>
  <si>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</si>
  <si>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</si>
  <si>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</si>
  <si>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</si>
  <si>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</si>
  <si>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</si>
  <si>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</si>
  <si>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</si>
  <si>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</si>
  <si>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</si>
  <si>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</si>
  <si>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</si>
  <si>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</si>
  <si>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</si>
  <si>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</si>
  <si>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</si>
  <si>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</si>
  <si>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</si>
  <si>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</si>
  <si>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</si>
  <si>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</si>
  <si>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</si>
  <si>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</si>
  <si>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</si>
  <si>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</si>
  <si>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</si>
  <si>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</si>
  <si>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</si>
  <si>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</si>
  <si>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</si>
  <si>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</si>
  <si>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</si>
  <si>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</si>
  <si>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</si>
  <si>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</si>
  <si>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</si>
  <si>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</si>
  <si>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</si>
  <si>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</si>
  <si>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</si>
  <si>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</si>
  <si>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</si>
  <si>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</si>
  <si>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</si>
  <si>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</si>
  <si>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</si>
  <si>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</si>
  <si>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</si>
  <si>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</si>
  <si>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</si>
  <si>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</si>
  <si>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</si>
  <si>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</si>
  <si>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</si>
  <si>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</si>
  <si>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</si>
  <si>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</si>
  <si>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</si>
  <si>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</si>
  <si>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</si>
  <si>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</si>
  <si>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</si>
  <si>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</si>
  <si>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</si>
  <si>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</si>
  <si>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</si>
  <si>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</si>
  <si>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</si>
  <si>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</si>
  <si>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</si>
  <si>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</si>
  <si>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</si>
  <si>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</si>
  <si>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</si>
  <si>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</si>
  <si>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</si>
  <si>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</si>
  <si>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</si>
  <si>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</si>
  <si>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</si>
  <si>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</si>
  <si>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</si>
  <si>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</si>
  <si>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</si>
  <si>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</si>
  <si>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</si>
  <si>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</si>
  <si>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</si>
  <si>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</si>
  <si>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</si>
  <si>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</si>
  <si>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</si>
  <si>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</si>
  <si>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</si>
  <si>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</si>
  <si>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</si>
  <si>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</si>
  <si>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</si>
  <si>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</si>
  <si>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</si>
  <si>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</si>
  <si>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</si>
  <si>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</si>
  <si>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</si>
  <si>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</si>
  <si>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</si>
  <si>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</si>
  <si>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</si>
  <si>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</si>
  <si>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</si>
  <si>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</si>
  <si>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</si>
  <si>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</si>
  <si>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</si>
  <si>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</si>
  <si>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</si>
  <si>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</si>
  <si>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</si>
  <si>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</si>
  <si>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</si>
  <si>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</si>
  <si>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</si>
  <si>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</si>
  <si>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</si>
  <si>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</si>
  <si>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</si>
  <si>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</si>
  <si>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</si>
  <si>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</si>
  <si>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</si>
  <si>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</si>
  <si>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</si>
  <si>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</si>
  <si>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</si>
  <si>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</si>
  <si>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</si>
  <si>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</si>
  <si>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</si>
  <si>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</si>
  <si>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</si>
  <si>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</si>
  <si>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</si>
  <si>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</si>
  <si>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</si>
  <si>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</si>
  <si>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</si>
  <si>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</si>
  <si>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</si>
  <si>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</si>
  <si>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</si>
  <si>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</si>
  <si>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</si>
  <si>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</si>
  <si>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</si>
  <si>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</si>
  <si>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</si>
  <si>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</si>
  <si>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</si>
  <si>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</si>
  <si>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</si>
  <si>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</si>
  <si>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</si>
  <si>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</si>
  <si>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</si>
  <si>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</si>
  <si>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</si>
  <si>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</si>
  <si>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</si>
  <si>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</si>
  <si>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</si>
  <si>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</si>
  <si>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</si>
  <si>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</si>
  <si>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</si>
  <si>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</si>
  <si>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</si>
  <si>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</si>
  <si>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</si>
  <si>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</si>
  <si>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</si>
  <si>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</si>
  <si>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</si>
  <si>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</si>
  <si>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</si>
  <si>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</si>
  <si>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</si>
  <si>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</si>
  <si>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</si>
  <si>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</si>
  <si>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</si>
  <si>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</si>
  <si>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</si>
  <si>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</si>
  <si>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</si>
  <si>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</si>
  <si>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</si>
  <si>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</si>
  <si>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</si>
  <si>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</si>
  <si>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</si>
  <si>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</si>
  <si>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</si>
  <si>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</si>
  <si>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</si>
  <si>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</si>
  <si>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</si>
  <si>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</si>
  <si>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</si>
  <si>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</si>
  <si>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</si>
  <si>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</si>
  <si>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</si>
  <si>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</si>
  <si>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</si>
  <si>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</si>
  <si>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</si>
  <si>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</si>
  <si>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</si>
  <si>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</si>
  <si>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</si>
  <si>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</si>
  <si>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</si>
  <si>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</si>
  <si>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</si>
  <si>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</si>
  <si>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</si>
  <si>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</si>
  <si>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</si>
  <si>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</si>
  <si>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</si>
  <si>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</si>
  <si>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</si>
  <si>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</si>
  <si>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</si>
  <si>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</si>
  <si>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</si>
  <si>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</si>
  <si>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</si>
  <si>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</si>
  <si>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</si>
  <si>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</si>
  <si>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</si>
  <si>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</si>
  <si>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</si>
  <si>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</si>
  <si>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</si>
  <si>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</si>
  <si>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</si>
  <si>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</si>
  <si>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</si>
  <si>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</si>
  <si>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</si>
  <si>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</si>
  <si>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</si>
  <si>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</si>
  <si>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</si>
  <si>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</si>
  <si>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</si>
  <si>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</si>
  <si>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</si>
  <si>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</si>
  <si>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</si>
  <si>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</si>
  <si>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</si>
  <si>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</si>
  <si>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</si>
  <si>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</si>
  <si>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</si>
  <si>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</si>
  <si>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</si>
  <si>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</si>
  <si>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</si>
  <si>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</si>
  <si>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</si>
  <si>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</si>
  <si>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</si>
  <si>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</si>
  <si>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</si>
  <si>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</si>
  <si>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</si>
  <si>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</si>
  <si>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</si>
  <si>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</si>
  <si>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</si>
  <si>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</si>
  <si>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</si>
  <si>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</si>
  <si>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</si>
  <si>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</si>
  <si>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</si>
  <si>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</si>
  <si>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</si>
  <si>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</si>
  <si>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</si>
  <si>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</si>
  <si>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</si>
  <si>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</si>
  <si>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</si>
  <si>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</si>
  <si>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</si>
  <si>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</si>
  <si>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</si>
  <si>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</si>
  <si>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</si>
  <si>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</si>
  <si>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</si>
  <si>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</si>
  <si>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</si>
  <si>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</si>
  <si>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</si>
  <si>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</si>
  <si>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</si>
  <si>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</si>
  <si>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</si>
  <si>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</si>
  <si>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</si>
  <si>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</si>
  <si>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</si>
  <si>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</si>
  <si>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</si>
  <si>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</si>
  <si>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</si>
  <si>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</si>
  <si>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</si>
  <si>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</si>
  <si>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</si>
  <si>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</si>
  <si>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</si>
  <si>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</si>
  <si>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</si>
  <si>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</si>
  <si>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</si>
  <si>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</si>
  <si>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</si>
  <si>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</si>
  <si>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</si>
  <si>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</si>
  <si>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</si>
  <si>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</si>
  <si>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</si>
  <si>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</si>
  <si>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</si>
  <si>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</si>
  <si>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</si>
  <si>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</si>
  <si>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</si>
  <si>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</si>
  <si>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</si>
  <si>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</si>
  <si>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</si>
  <si>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</si>
  <si>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</si>
  <si>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</si>
  <si>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</si>
  <si>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</si>
  <si>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</si>
  <si>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</si>
  <si>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</si>
  <si>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</si>
  <si>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</si>
  <si>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</si>
  <si>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</si>
  <si>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</si>
  <si>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</si>
  <si>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</si>
  <si>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</si>
  <si>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</si>
  <si>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</si>
  <si>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</si>
  <si>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</si>
  <si>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</si>
  <si>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</si>
  <si>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</si>
  <si>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</si>
  <si>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</si>
  <si>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</si>
  <si>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</si>
  <si>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</si>
  <si>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</si>
  <si>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</si>
  <si>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</si>
  <si>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</si>
  <si>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</si>
  <si>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</si>
  <si>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</si>
  <si>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</si>
  <si>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</si>
  <si>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</si>
  <si>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</si>
  <si>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</si>
  <si>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</si>
  <si>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</si>
  <si>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</si>
  <si>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</si>
  <si>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</si>
  <si>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</si>
  <si>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</si>
  <si>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</si>
  <si>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</si>
  <si>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</si>
  <si>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</si>
  <si>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</si>
  <si>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</si>
  <si>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</si>
  <si>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</si>
  <si>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</si>
  <si>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</si>
  <si>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</si>
  <si>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</si>
  <si>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</si>
  <si>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</si>
  <si>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</si>
  <si>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</si>
  <si>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</si>
  <si>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</si>
  <si>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</si>
  <si>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</si>
  <si>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</si>
  <si>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</si>
  <si>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</si>
  <si>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</si>
  <si>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</si>
  <si>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</si>
  <si>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</si>
  <si>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</si>
  <si>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</si>
  <si>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</si>
  <si>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</si>
  <si>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</si>
  <si>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</si>
  <si>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</si>
  <si>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</si>
  <si>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</si>
  <si>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</si>
  <si>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</si>
  <si>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</si>
  <si>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</si>
  <si>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</si>
  <si>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</si>
  <si>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</si>
  <si>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</si>
  <si>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</si>
  <si>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</si>
  <si>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</si>
  <si>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</si>
  <si>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</si>
  <si>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</si>
  <si>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</si>
  <si>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</si>
  <si>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</si>
  <si>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</si>
  <si>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</si>
  <si>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</si>
  <si>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</si>
  <si>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</si>
  <si>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</si>
  <si>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</si>
  <si>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</si>
  <si>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</si>
  <si>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</si>
  <si>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</si>
  <si>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</si>
  <si>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</si>
  <si>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</si>
  <si>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</si>
  <si>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</si>
  <si>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</si>
  <si>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</si>
  <si>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</si>
  <si>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</si>
  <si>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</si>
  <si>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</si>
  <si>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</si>
  <si>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</si>
  <si>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</si>
  <si>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</si>
  <si>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</si>
  <si>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</si>
  <si>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</si>
  <si>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</si>
  <si>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</si>
  <si>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</si>
  <si>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</si>
  <si>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</si>
  <si>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</si>
  <si>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</si>
  <si>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</si>
  <si>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</si>
  <si>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</si>
  <si>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</si>
  <si>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</si>
  <si>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</si>
  <si>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</si>
  <si>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</si>
  <si>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</si>
  <si>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</si>
  <si>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</si>
  <si>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</si>
  <si>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</si>
  <si>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</si>
  <si>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</si>
  <si>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</si>
  <si>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</si>
  <si>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</si>
  <si>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</si>
  <si>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</si>
  <si>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</si>
  <si>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</si>
  <si>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</si>
  <si>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</si>
  <si>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</si>
  <si>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</si>
  <si>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</si>
  <si>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</si>
  <si>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</si>
  <si>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</si>
  <si>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</si>
  <si>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</si>
  <si>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</si>
  <si>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</si>
  <si>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</si>
  <si>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</si>
  <si>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</si>
  <si>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</si>
  <si>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</si>
  <si>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</si>
  <si>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</si>
  <si>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</si>
  <si>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</si>
  <si>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</si>
  <si>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</si>
  <si>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</si>
  <si>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</si>
  <si>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</si>
  <si>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</si>
  <si>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</si>
  <si>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</si>
  <si>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</si>
  <si>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</si>
  <si>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</si>
  <si>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</si>
  <si>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</si>
  <si>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</si>
  <si>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</si>
  <si>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</si>
  <si>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</si>
  <si>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</si>
  <si>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</si>
  <si>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</si>
  <si>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</si>
  <si>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</si>
  <si>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</si>
  <si>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</si>
  <si>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</si>
  <si>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</si>
  <si>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</si>
  <si>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</si>
  <si>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</si>
  <si>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</si>
  <si>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</si>
  <si>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</si>
  <si>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</si>
  <si>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</si>
  <si>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</si>
  <si>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</si>
  <si>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</si>
  <si>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</si>
  <si>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</si>
  <si>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</si>
  <si>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</si>
  <si>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</si>
  <si>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</si>
  <si>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</si>
  <si>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</si>
  <si>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</si>
  <si>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</si>
  <si>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</si>
  <si>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</si>
  <si>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</si>
  <si>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</si>
  <si>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</si>
  <si>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</si>
  <si>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</si>
  <si>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</si>
  <si>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</si>
  <si>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</si>
  <si>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</si>
  <si>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</si>
  <si>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</si>
  <si>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</si>
  <si>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</si>
  <si>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</si>
  <si>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</si>
  <si>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</si>
  <si>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</si>
  <si>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</si>
  <si>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</si>
  <si>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</si>
  <si>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</si>
  <si>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</si>
  <si>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</si>
  <si>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</si>
  <si>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</si>
  <si>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</si>
  <si>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</si>
  <si>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</si>
  <si>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</si>
  <si>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</si>
  <si>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</si>
  <si>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</si>
  <si>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</si>
  <si>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</si>
  <si>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</si>
  <si>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</si>
  <si>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</si>
  <si>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</si>
  <si>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</si>
  <si>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</si>
  <si>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</si>
  <si>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</si>
  <si>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</si>
  <si>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</si>
  <si>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</si>
  <si>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</si>
  <si>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</si>
  <si>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</si>
  <si>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</si>
  <si>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</si>
  <si>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</si>
  <si>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</si>
  <si>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</si>
  <si>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</si>
  <si>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</si>
  <si>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</si>
  <si>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</si>
  <si>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</si>
  <si>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</si>
  <si>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</si>
  <si>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</si>
  <si>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</si>
  <si>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</si>
  <si>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</si>
  <si>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</si>
  <si>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</si>
  <si>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</si>
  <si>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</si>
  <si>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</si>
  <si>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</si>
  <si>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</si>
  <si>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</si>
  <si>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</si>
  <si>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</si>
  <si>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</si>
  <si>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</si>
  <si>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</si>
  <si>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</si>
  <si>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</si>
  <si>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</si>
  <si>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</si>
  <si>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</si>
  <si>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</si>
  <si>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</si>
  <si>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</si>
  <si>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</si>
  <si>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</si>
  <si>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</si>
  <si>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</si>
  <si>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</si>
  <si>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</si>
  <si>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</si>
  <si>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</si>
  <si>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</si>
  <si>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</si>
  <si>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</si>
  <si>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</si>
  <si>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</si>
  <si>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</si>
  <si>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</si>
  <si>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</si>
  <si>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</si>
  <si>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</si>
  <si>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</si>
  <si>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</si>
  <si>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</si>
  <si>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</si>
  <si>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</si>
  <si>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</si>
  <si>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</si>
  <si>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</si>
  <si>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</si>
  <si>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</si>
  <si>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</si>
  <si>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</si>
  <si>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</si>
  <si>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</si>
  <si>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</si>
  <si>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</si>
  <si>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</si>
  <si>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</si>
  <si>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</si>
  <si>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</si>
  <si>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</si>
  <si>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</si>
  <si>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</si>
  <si>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</si>
  <si>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</si>
  <si>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</si>
  <si>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</si>
  <si>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</si>
  <si>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</si>
  <si>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</si>
  <si>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</si>
  <si>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</si>
  <si>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</si>
  <si>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</si>
  <si>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</si>
  <si>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</si>
  <si>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</si>
  <si>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</si>
  <si>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</si>
  <si>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</si>
  <si>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</si>
  <si>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</si>
  <si>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</si>
  <si>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</si>
  <si>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</si>
  <si>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</si>
  <si>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</si>
  <si>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</si>
  <si>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</si>
  <si>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</si>
  <si>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</si>
  <si>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</si>
  <si>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</si>
  <si>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</si>
  <si>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</si>
  <si>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</si>
  <si>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</si>
  <si>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</si>
  <si>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</si>
  <si>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</si>
  <si>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</si>
  <si>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</si>
  <si>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</si>
  <si>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</si>
  <si>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</si>
  <si>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</si>
  <si>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</si>
  <si>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</si>
  <si>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</si>
  <si>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</si>
  <si>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</si>
  <si>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</si>
  <si>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</si>
  <si>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</si>
  <si>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</si>
  <si>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</si>
  <si>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</si>
  <si>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</si>
  <si>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</si>
  <si>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</si>
  <si>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</si>
  <si>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</si>
  <si>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</si>
  <si>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</si>
  <si>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</si>
  <si>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</si>
  <si>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</si>
  <si>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</si>
  <si>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</si>
  <si>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</si>
  <si>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</si>
  <si>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</si>
  <si>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</si>
  <si>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</si>
  <si>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</si>
  <si>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</si>
  <si>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</si>
  <si>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</si>
  <si>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</si>
  <si>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</si>
  <si>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</si>
  <si>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</si>
  <si>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</si>
  <si>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</si>
  <si>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</si>
  <si>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</si>
  <si>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</si>
  <si>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</si>
  <si>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</si>
  <si>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</si>
  <si>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</si>
  <si>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</si>
  <si>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</si>
  <si>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</si>
  <si>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</si>
  <si>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</si>
  <si>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</si>
  <si>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</si>
  <si>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</si>
  <si>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</si>
  <si>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</si>
  <si>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</si>
  <si>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</si>
  <si>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</si>
  <si>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</si>
  <si>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</si>
  <si>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</si>
  <si>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</si>
  <si>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</si>
  <si>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</si>
  <si>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</si>
  <si>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</si>
  <si>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</si>
  <si>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</si>
  <si>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</si>
  <si>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</si>
  <si>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</si>
  <si>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</si>
  <si>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</si>
  <si>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</si>
  <si>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</si>
  <si>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</si>
  <si>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</si>
  <si>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</si>
  <si>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</si>
  <si>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</si>
  <si>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</si>
  <si>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</si>
  <si>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</si>
  <si>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</si>
  <si>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</si>
  <si>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</si>
  <si>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</si>
  <si>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</si>
  <si>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</si>
  <si>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</si>
  <si>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</si>
  <si>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</si>
  <si>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</si>
  <si>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</si>
  <si>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</si>
  <si>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</si>
  <si>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</si>
  <si>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</si>
  <si>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</si>
  <si>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</si>
  <si>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</si>
  <si>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</si>
  <si>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</si>
  <si>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</si>
  <si>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</si>
  <si>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</si>
  <si>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</si>
  <si>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</si>
  <si>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</si>
  <si>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</si>
  <si>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</si>
  <si>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</si>
  <si>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</si>
  <si>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</si>
  <si>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</si>
  <si>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</si>
  <si>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</si>
  <si>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</si>
  <si>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</si>
  <si>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</si>
  <si>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</si>
  <si>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</si>
  <si>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</si>
  <si>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</si>
  <si>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</si>
  <si>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</si>
  <si>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</si>
  <si>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</si>
  <si>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</si>
  <si>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</si>
  <si>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</si>
  <si>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</si>
  <si>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</si>
  <si>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</si>
  <si>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</si>
  <si>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</si>
  <si>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</si>
  <si>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</si>
  <si>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</si>
  <si>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</si>
  <si>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</si>
  <si>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</si>
  <si>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</si>
  <si>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</si>
  <si>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</si>
  <si>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</si>
  <si>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</si>
  <si>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</si>
  <si>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</si>
  <si>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</si>
  <si>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</si>
  <si>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</si>
  <si>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</si>
  <si>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</si>
  <si>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</si>
  <si>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</si>
  <si>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</si>
  <si>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</si>
  <si>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</si>
  <si>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</si>
  <si>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</si>
  <si>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</si>
  <si>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</si>
  <si>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</si>
  <si>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</si>
  <si>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</si>
  <si>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</si>
  <si>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</si>
  <si>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</si>
  <si>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</si>
  <si>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</si>
  <si>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</si>
  <si>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</si>
  <si>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</si>
  <si>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</si>
  <si>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</si>
  <si>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</si>
  <si>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</si>
  <si>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</si>
  <si>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</si>
  <si>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</si>
  <si>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</si>
  <si>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</si>
  <si>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</si>
  <si>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</si>
  <si>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</si>
  <si>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</si>
  <si>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</si>
  <si>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</si>
  <si>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</si>
  <si>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</si>
  <si>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</si>
  <si>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</si>
  <si>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</si>
  <si>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</si>
  <si>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</si>
  <si>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</si>
  <si>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</si>
  <si>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</si>
  <si>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</si>
  <si>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</si>
  <si>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</si>
  <si>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</si>
  <si>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</si>
  <si>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</si>
  <si>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</si>
  <si>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</si>
  <si>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</si>
  <si>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</si>
  <si>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</si>
  <si>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</si>
  <si>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</si>
  <si>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</si>
  <si>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</si>
  <si>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</si>
  <si>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</si>
  <si>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</si>
  <si>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</si>
  <si>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</si>
  <si>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</si>
  <si>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</si>
  <si>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</si>
  <si>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</si>
  <si>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</si>
  <si>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</si>
  <si>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</si>
  <si>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</si>
  <si>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</si>
  <si>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</si>
  <si>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</si>
  <si>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</si>
  <si>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</si>
  <si>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</si>
  <si>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</si>
  <si>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</si>
  <si>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</si>
  <si>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</si>
  <si>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</si>
  <si>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</si>
  <si>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</si>
  <si>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</si>
  <si>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</si>
  <si>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</si>
  <si>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</si>
  <si>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</si>
  <si>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</si>
  <si>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</si>
  <si>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</si>
  <si>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</si>
  <si>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</si>
  <si>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</si>
  <si>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</si>
  <si>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</si>
  <si>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</si>
  <si>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</si>
  <si>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</si>
  <si>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</si>
  <si>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</si>
  <si>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</si>
  <si>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</si>
  <si>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</si>
  <si>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</si>
  <si>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</si>
  <si>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</si>
  <si>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</si>
  <si>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</si>
  <si>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</si>
  <si>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</si>
  <si>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</si>
  <si>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</si>
  <si>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</si>
  <si>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</si>
  <si>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</si>
  <si>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</si>
  <si>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</si>
  <si>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</si>
  <si>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</si>
  <si>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</si>
  <si>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</si>
  <si>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</si>
  <si>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</si>
  <si>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</si>
  <si>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</si>
  <si>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</si>
  <si>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</si>
  <si>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</si>
  <si>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</si>
  <si>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</si>
  <si>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</si>
  <si>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</si>
  <si>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</si>
  <si>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</si>
  <si>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</si>
  <si>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</si>
  <si>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</si>
  <si>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</si>
  <si>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</si>
  <si>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</si>
  <si>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</si>
  <si>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</si>
  <si>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</si>
  <si>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</si>
  <si>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</si>
  <si>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</si>
  <si>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</si>
  <si>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</si>
  <si>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</si>
  <si>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</si>
  <si>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</si>
  <si>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</si>
  <si>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</si>
  <si>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</si>
  <si>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</si>
  <si>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</si>
  <si>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</si>
  <si>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</si>
  <si>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</si>
  <si>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</si>
  <si>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</si>
  <si>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</si>
  <si>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</si>
  <si>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</si>
  <si>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</si>
  <si>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</si>
  <si>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</si>
  <si>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</si>
  <si>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</si>
  <si>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</si>
  <si>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</si>
  <si>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</si>
  <si>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</si>
  <si>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</si>
  <si>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</si>
  <si>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</si>
  <si>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</si>
  <si>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</si>
  <si>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</si>
  <si>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</si>
  <si>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</si>
  <si>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</si>
  <si>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</si>
  <si>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</si>
  <si>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</si>
  <si>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</si>
  <si>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</si>
  <si>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</si>
  <si>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</si>
  <si>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</si>
  <si>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</si>
  <si>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</si>
  <si>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</si>
  <si>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</si>
  <si>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</si>
  <si>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</si>
  <si>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</si>
  <si>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</si>
  <si>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</si>
  <si>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</si>
  <si>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</si>
  <si>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</si>
  <si>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</si>
  <si>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</si>
  <si>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</si>
  <si>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</si>
  <si>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</si>
  <si>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</si>
  <si>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</si>
  <si>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</si>
  <si>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</si>
  <si>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</si>
  <si>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</si>
  <si>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</si>
  <si>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</si>
  <si>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</si>
  <si>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</si>
  <si>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</si>
  <si>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</si>
  <si>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</si>
  <si>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</si>
  <si>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</si>
  <si>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</si>
  <si>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</si>
  <si>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</si>
  <si>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</si>
  <si>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</si>
  <si>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</si>
  <si>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</si>
  <si>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</si>
  <si>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</si>
  <si>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</si>
  <si>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</si>
  <si>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</si>
  <si>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</si>
  <si>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</si>
  <si>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</si>
  <si>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</si>
  <si>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</si>
  <si>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</si>
  <si>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</si>
  <si>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</si>
  <si>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</si>
  <si>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</si>
  <si>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</si>
  <si>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</si>
  <si>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</si>
  <si>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</si>
  <si>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</si>
  <si>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</si>
  <si>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</si>
  <si>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</si>
  <si>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</si>
  <si>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</si>
  <si>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</si>
  <si>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</si>
  <si>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</si>
  <si>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</si>
  <si>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</si>
  <si>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</si>
  <si>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</si>
  <si>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</si>
  <si>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</si>
  <si>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</si>
  <si>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</si>
  <si>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</si>
  <si>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</si>
  <si>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</si>
  <si>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</si>
  <si>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</si>
  <si>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</si>
  <si>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</si>
  <si>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</si>
  <si>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</si>
  <si>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</si>
  <si>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</si>
  <si>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</si>
  <si>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</si>
  <si>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</si>
  <si>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</si>
  <si>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</si>
  <si>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</si>
  <si>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</si>
  <si>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</si>
  <si>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</si>
  <si>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</si>
  <si>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</si>
  <si>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</si>
  <si>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</si>
  <si>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</si>
  <si>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</si>
  <si>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</si>
  <si>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</si>
  <si>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</si>
  <si>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</si>
  <si>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</si>
  <si>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</si>
  <si>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</si>
  <si>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</si>
  <si>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</si>
  <si>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</si>
  <si>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</si>
  <si>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</si>
  <si>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</si>
  <si>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</si>
  <si>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</si>
  <si>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</si>
  <si>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</si>
  <si>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</si>
  <si>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</si>
  <si>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</si>
  <si>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</si>
  <si>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</si>
  <si>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</si>
  <si>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</si>
  <si>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</si>
  <si>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</si>
  <si>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</si>
  <si>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</si>
  <si>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</si>
  <si>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</si>
  <si>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</si>
  <si>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</si>
  <si>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</si>
  <si>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</si>
  <si>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</si>
  <si>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</si>
  <si>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</si>
  <si>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</si>
  <si>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</si>
  <si>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</si>
  <si>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</si>
  <si>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</si>
  <si>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</si>
  <si>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</si>
  <si>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</si>
  <si>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</si>
  <si>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</si>
  <si>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</si>
  <si>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</si>
  <si>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</si>
  <si>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</si>
  <si>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</si>
  <si>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</si>
  <si>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</si>
  <si>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</si>
  <si>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</si>
  <si>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</si>
  <si>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</si>
  <si>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</si>
  <si>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</si>
  <si>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</si>
  <si>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</si>
  <si>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</si>
  <si>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</si>
  <si>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</si>
  <si>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</si>
  <si>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</si>
  <si>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</si>
  <si>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</si>
  <si>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</si>
  <si>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</si>
  <si>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</si>
  <si>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</si>
  <si>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</si>
  <si>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</si>
  <si>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</si>
  <si>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</si>
  <si>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</si>
  <si>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</si>
  <si>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</si>
  <si>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</si>
  <si>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</si>
  <si>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</si>
  <si>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</si>
  <si>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</si>
  <si>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</si>
  <si>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</si>
  <si>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</si>
  <si>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</si>
  <si>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</si>
  <si>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</si>
  <si>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</si>
  <si>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</si>
  <si>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</si>
  <si>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</si>
  <si>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</si>
  <si>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</si>
  <si>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</si>
  <si>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</si>
  <si>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</si>
  <si>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</si>
  <si>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</si>
  <si>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</si>
  <si>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</si>
  <si>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</si>
  <si>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</si>
  <si>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</si>
  <si>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</si>
  <si>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</si>
  <si>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</si>
  <si>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</si>
  <si>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</si>
  <si>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</si>
  <si>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</si>
  <si>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</si>
  <si>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</si>
  <si>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</si>
  <si>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</si>
  <si>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</si>
  <si>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</si>
  <si>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</si>
  <si>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</si>
  <si>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</si>
  <si>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</si>
  <si>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</si>
  <si>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</si>
  <si>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</si>
  <si>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</si>
  <si>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</si>
  <si>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</si>
  <si>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</si>
  <si>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</si>
  <si>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</si>
  <si>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</si>
  <si>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</si>
  <si>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</si>
  <si>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</si>
  <si>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</si>
  <si>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</si>
  <si>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</si>
  <si>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</si>
  <si>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</si>
  <si>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</si>
  <si>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</si>
  <si>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</si>
  <si>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</si>
  <si>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</si>
  <si>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</si>
  <si>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</si>
  <si>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</si>
  <si>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</si>
  <si>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</si>
  <si>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</si>
  <si>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</si>
  <si>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</si>
  <si>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</si>
  <si>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</si>
  <si>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</si>
  <si>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</si>
  <si>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</si>
  <si>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</si>
  <si>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</si>
  <si>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</si>
  <si>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</si>
  <si>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</si>
  <si>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</si>
  <si>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</si>
  <si>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</si>
  <si>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</si>
  <si>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</si>
  <si>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</si>
  <si>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</si>
  <si>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</si>
  <si>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</si>
  <si>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</si>
  <si>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</si>
  <si>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</si>
  <si>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</si>
  <si>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</si>
  <si>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</si>
  <si>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</si>
  <si>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</si>
  <si>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</si>
  <si>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</si>
  <si>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</si>
  <si>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</si>
  <si>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</si>
  <si>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</si>
  <si>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</si>
  <si>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</si>
  <si>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</si>
  <si>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</si>
  <si>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</si>
  <si>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</si>
  <si>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</si>
  <si>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</si>
  <si>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</si>
  <si>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</si>
  <si>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</si>
  <si>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</si>
  <si>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</si>
  <si>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</si>
  <si>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</si>
  <si>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</si>
  <si>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</si>
  <si>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</si>
  <si>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</si>
  <si>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</si>
  <si>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</si>
  <si>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</si>
  <si>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</si>
  <si>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</si>
  <si>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</si>
  <si>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</si>
  <si>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</si>
  <si>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</si>
  <si>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</si>
  <si>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</si>
  <si>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</si>
  <si>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</si>
  <si>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</si>
  <si>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</si>
  <si>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</si>
  <si>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</si>
  <si>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</si>
  <si>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</si>
  <si>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</si>
  <si>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</si>
  <si>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</si>
  <si>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</si>
  <si>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</si>
  <si>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</si>
  <si>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</si>
  <si>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</si>
  <si>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</si>
  <si>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</si>
  <si>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</si>
  <si>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</si>
  <si>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</si>
  <si>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</si>
  <si>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</si>
  <si>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</si>
  <si>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</si>
  <si>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</si>
  <si>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</si>
  <si>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</si>
  <si>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</si>
  <si>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</si>
  <si>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</si>
  <si>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</si>
  <si>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</si>
  <si>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</si>
  <si>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</si>
  <si>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</si>
  <si>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</si>
  <si>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</si>
  <si>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</si>
  <si>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</si>
  <si>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</si>
  <si>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</si>
  <si>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</si>
  <si>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</si>
  <si>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</si>
  <si>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</si>
  <si>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</si>
  <si>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</si>
  <si>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</si>
  <si>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</si>
  <si>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</si>
  <si>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</si>
  <si>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</si>
  <si>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</si>
  <si>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</si>
  <si>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</si>
  <si>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</si>
  <si>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</si>
  <si>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</si>
  <si>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</si>
  <si>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</si>
  <si>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</si>
  <si>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</si>
  <si>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</si>
  <si>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</si>
  <si>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</si>
  <si>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</si>
  <si>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</si>
  <si>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</si>
  <si>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</si>
  <si>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</si>
  <si>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</si>
  <si>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</si>
  <si>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</si>
  <si>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</si>
  <si>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</si>
  <si>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</si>
  <si>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</si>
  <si>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</si>
  <si>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</si>
  <si>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</si>
  <si>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</si>
  <si>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</si>
  <si>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</si>
  <si>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</si>
  <si>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</si>
  <si>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</si>
  <si>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</si>
  <si>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</si>
  <si>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</si>
  <si>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</si>
  <si>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</si>
  <si>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</si>
  <si>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</si>
  <si>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</si>
  <si>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</si>
  <si>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</si>
  <si>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</si>
  <si>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</si>
  <si>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</si>
  <si>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</si>
  <si>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</si>
  <si>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</si>
  <si>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</si>
  <si>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</si>
  <si>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</si>
  <si>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</si>
  <si>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</si>
  <si>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</si>
  <si>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</si>
  <si>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</si>
  <si>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</si>
  <si>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</si>
  <si>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</si>
  <si>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</si>
  <si>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</si>
  <si>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</si>
  <si>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</si>
  <si>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</si>
  <si>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</si>
  <si>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</si>
  <si>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</si>
  <si>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</si>
  <si>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</si>
  <si>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</si>
  <si>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</si>
  <si>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</si>
  <si>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</si>
  <si>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</si>
  <si>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</si>
  <si>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</si>
  <si>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</si>
  <si>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</si>
  <si>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</si>
  <si>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</si>
  <si>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</si>
  <si>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</si>
  <si>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</si>
  <si>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</si>
  <si>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</si>
  <si>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</si>
  <si>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</si>
  <si>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</si>
  <si>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</si>
  <si>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</si>
  <si>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</si>
  <si>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</si>
  <si>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</si>
  <si>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</si>
  <si>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</si>
  <si>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</si>
  <si>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</si>
  <si>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</si>
  <si>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</si>
  <si>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</si>
  <si>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</si>
  <si>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</si>
  <si>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</si>
  <si>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</si>
  <si>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</si>
  <si>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</si>
  <si>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</si>
  <si>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</si>
  <si>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</si>
  <si>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</si>
  <si>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</si>
  <si>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</si>
  <si>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</si>
  <si>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</si>
  <si>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</si>
  <si>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</si>
  <si>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</si>
  <si>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</si>
  <si>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</si>
  <si>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</si>
  <si>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</si>
  <si>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</si>
  <si>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</si>
  <si>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</si>
  <si>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</si>
  <si>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</si>
  <si>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</si>
  <si>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</si>
  <si>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</si>
  <si>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</si>
  <si>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</si>
  <si>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</si>
  <si>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</si>
  <si>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</si>
  <si>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</si>
  <si>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</si>
  <si>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</si>
  <si>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</si>
  <si>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</si>
  <si>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</si>
  <si>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</si>
  <si>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</si>
  <si>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</si>
  <si>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</si>
  <si>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</si>
  <si>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</si>
  <si>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</si>
  <si>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</si>
  <si>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</si>
  <si>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</si>
  <si>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</si>
  <si>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</si>
  <si>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</si>
  <si>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</si>
  <si>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</si>
  <si>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</si>
  <si>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</si>
  <si>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</si>
  <si>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</si>
  <si>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</si>
  <si>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</si>
  <si>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</si>
  <si>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</si>
  <si>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</si>
  <si>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</si>
  <si>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</si>
  <si>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</si>
  <si>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</si>
  <si>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</si>
  <si>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</si>
  <si>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</si>
  <si>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</si>
  <si>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</si>
  <si>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</si>
  <si>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</si>
  <si>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</si>
  <si>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</si>
  <si>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</si>
  <si>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</si>
  <si>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</si>
  <si>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</si>
  <si>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</si>
  <si>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</si>
  <si>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</si>
  <si>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</si>
  <si>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</si>
  <si>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</si>
  <si>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</si>
  <si>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</si>
  <si>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</si>
  <si>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</si>
  <si>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</si>
  <si>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</si>
  <si>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</si>
  <si>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</si>
  <si>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</si>
  <si>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</si>
  <si>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</si>
  <si>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</si>
  <si>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</si>
  <si>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</si>
  <si>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</si>
  <si>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</si>
  <si>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</si>
  <si>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</si>
  <si>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</si>
  <si>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</si>
  <si>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</si>
  <si>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</si>
  <si>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</si>
  <si>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</si>
  <si>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</si>
  <si>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</si>
  <si>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</si>
  <si>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</si>
  <si>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</si>
  <si>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</si>
  <si>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</si>
  <si>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</si>
  <si>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</si>
  <si>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</si>
  <si>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</si>
  <si>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</si>
  <si>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</si>
  <si>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</si>
  <si>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</si>
  <si>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</si>
  <si>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</si>
  <si>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</si>
  <si>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</si>
  <si>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</si>
  <si>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</si>
  <si>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</si>
  <si>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</si>
  <si>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</si>
  <si>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</si>
  <si>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</si>
  <si>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</si>
  <si>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</si>
  <si>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</si>
  <si>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</si>
  <si>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</si>
  <si>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</si>
  <si>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</si>
  <si>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</si>
  <si>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</si>
  <si>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</si>
  <si>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</si>
  <si>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</si>
  <si>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</si>
  <si>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</si>
  <si>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</si>
  <si>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</si>
  <si>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</si>
  <si>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</si>
  <si>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</si>
  <si>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</si>
  <si>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</si>
  <si>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</si>
  <si>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</si>
  <si>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</si>
  <si>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</si>
  <si>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</si>
  <si>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</si>
  <si>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</si>
  <si>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</si>
  <si>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</si>
  <si>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</si>
  <si>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</si>
  <si>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</si>
  <si>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</si>
  <si>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</si>
  <si>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</si>
  <si>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</si>
  <si>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</si>
  <si>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</si>
  <si>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</si>
  <si>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</si>
  <si>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</si>
  <si>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</si>
  <si>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</si>
  <si>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</si>
  <si>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</si>
  <si>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</si>
  <si>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</si>
  <si>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</si>
  <si>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</si>
  <si>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</si>
  <si>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</si>
  <si>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</si>
  <si>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</si>
  <si>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</si>
  <si>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</si>
  <si>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</si>
  <si>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</si>
  <si>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</si>
  <si>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</si>
  <si>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</si>
  <si>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</si>
  <si>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</si>
  <si>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</si>
  <si>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</si>
  <si>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</si>
  <si>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</si>
  <si>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</si>
  <si>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</si>
  <si>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</si>
  <si>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</si>
  <si>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</si>
  <si>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</si>
  <si>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</si>
  <si>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</si>
  <si>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</si>
  <si>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</si>
  <si>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</si>
  <si>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</si>
  <si>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</si>
  <si>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</si>
  <si>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</si>
  <si>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</si>
  <si>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</si>
  <si>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</si>
  <si>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</si>
  <si>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</si>
  <si>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</si>
  <si>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</si>
  <si>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</si>
  <si>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</si>
  <si>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</si>
  <si>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</si>
  <si>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</si>
  <si>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</si>
  <si>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</si>
  <si>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</si>
  <si>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</si>
  <si>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</si>
  <si>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</si>
  <si>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</si>
  <si>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</si>
  <si>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</si>
  <si>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</si>
  <si>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</si>
  <si>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</si>
  <si>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</si>
  <si>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</si>
  <si>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</si>
  <si>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</si>
  <si>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</si>
  <si>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</si>
  <si>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</si>
  <si>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</si>
  <si>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</si>
  <si>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</si>
  <si>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</si>
  <si>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</si>
  <si>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</si>
  <si>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</si>
  <si>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</si>
  <si>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</si>
  <si>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</si>
  <si>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</si>
  <si>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</si>
  <si>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</si>
  <si>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</si>
  <si>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</si>
  <si>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</si>
  <si>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</si>
  <si>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</si>
  <si>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</si>
  <si>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</si>
  <si>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</si>
  <si>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</si>
  <si>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</si>
  <si>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</si>
  <si>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</si>
  <si>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</si>
  <si>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</si>
  <si>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</si>
  <si>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</si>
  <si>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</si>
  <si>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</si>
  <si>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</si>
  <si>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</si>
  <si>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</si>
  <si>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</si>
  <si>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</si>
  <si>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</si>
  <si>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</si>
  <si>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</si>
  <si>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</si>
  <si>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</si>
  <si>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</si>
  <si>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</si>
  <si>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</si>
  <si>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</si>
  <si>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</si>
  <si>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</si>
  <si>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</si>
  <si>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</si>
  <si>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</si>
  <si>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</si>
  <si>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</si>
  <si>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</si>
  <si>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</si>
  <si>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</si>
  <si>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</si>
  <si>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</si>
  <si>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</si>
  <si>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</si>
  <si>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</si>
  <si>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</si>
  <si>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</si>
  <si>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</si>
  <si>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</si>
  <si>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</si>
  <si>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</si>
  <si>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</si>
  <si>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</si>
  <si>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</si>
  <si>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</si>
  <si>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</si>
  <si>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</si>
  <si>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</si>
  <si>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</si>
  <si>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</si>
  <si>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</si>
  <si>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</si>
  <si>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</si>
  <si>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</si>
  <si>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</si>
  <si>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</si>
  <si>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</si>
  <si>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</si>
  <si>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</si>
  <si>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</si>
  <si>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</si>
  <si>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</si>
  <si>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</si>
  <si>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</si>
  <si>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</si>
  <si>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</si>
  <si>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</si>
  <si>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</si>
  <si>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</si>
  <si>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</si>
  <si>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</si>
  <si>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</si>
  <si>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</si>
  <si>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</si>
  <si>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</si>
  <si>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</si>
  <si>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</si>
  <si>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</si>
  <si>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</si>
  <si>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</si>
  <si>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</si>
  <si>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</si>
  <si>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</si>
  <si>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</si>
  <si>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</si>
  <si>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</si>
  <si>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</si>
  <si>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</si>
  <si>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</si>
  <si>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</si>
  <si>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</si>
  <si>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</si>
  <si>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</si>
  <si>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</si>
  <si>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</si>
  <si>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</si>
  <si>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</si>
  <si>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</si>
  <si>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</si>
  <si>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</si>
  <si>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</si>
  <si>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</si>
  <si>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</si>
  <si>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</si>
  <si>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</si>
  <si>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</si>
  <si>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</si>
  <si>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</si>
  <si>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</si>
  <si>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</si>
  <si>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</si>
  <si>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</si>
  <si>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</si>
  <si>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</si>
  <si>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</si>
  <si>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</si>
  <si>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</si>
  <si>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</si>
  <si>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</si>
  <si>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</si>
  <si>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</si>
  <si>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</si>
  <si>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</si>
  <si>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</si>
  <si>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</si>
  <si>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</si>
  <si>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</si>
  <si>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</si>
  <si>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</si>
  <si>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</si>
  <si>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</si>
  <si>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</si>
  <si>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</si>
  <si>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</si>
  <si>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</si>
  <si>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</si>
  <si>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</si>
  <si>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</si>
  <si>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</si>
  <si>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</si>
  <si>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</si>
  <si>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</si>
  <si>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</si>
  <si>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</si>
  <si>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</si>
  <si>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</si>
  <si>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</si>
  <si>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</si>
  <si>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</si>
  <si>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</si>
  <si>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</si>
  <si>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</si>
  <si>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</si>
  <si>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</si>
  <si>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</si>
  <si>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</si>
  <si>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</si>
  <si>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</si>
  <si>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</si>
  <si>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</si>
  <si>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</si>
  <si>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</si>
  <si>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</si>
  <si>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</si>
  <si>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</si>
  <si>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</si>
  <si>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</si>
  <si>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</si>
  <si>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</si>
  <si>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</si>
  <si>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</si>
  <si>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</si>
  <si>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</si>
  <si>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</si>
  <si>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</si>
  <si>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</si>
  <si>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</si>
  <si>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</si>
  <si>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</si>
  <si>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</si>
  <si>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</si>
  <si>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</si>
  <si>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</si>
  <si>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</si>
  <si>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</si>
  <si>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</si>
  <si>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</si>
  <si>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</si>
  <si>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</si>
  <si>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</si>
  <si>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</si>
  <si>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</si>
  <si>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</si>
  <si>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</si>
  <si>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</si>
  <si>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</si>
  <si>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</si>
  <si>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</si>
  <si>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</si>
  <si>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</si>
  <si>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</si>
  <si>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</si>
  <si>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</si>
  <si>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</si>
  <si>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</si>
  <si>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</si>
  <si>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</si>
  <si>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</si>
  <si>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</si>
  <si>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</si>
  <si>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</si>
  <si>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</si>
  <si>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</si>
  <si>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</si>
  <si>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</si>
  <si>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</si>
  <si>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</si>
  <si>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</si>
  <si>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</si>
  <si>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</si>
  <si>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</si>
  <si>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</si>
  <si>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</si>
  <si>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</si>
  <si>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</si>
  <si>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</si>
  <si>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</si>
  <si>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</si>
  <si>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</si>
  <si>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</si>
  <si>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</si>
  <si>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</si>
  <si>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</si>
  <si>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</si>
  <si>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</si>
  <si>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</si>
  <si>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</si>
  <si>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</si>
  <si>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</si>
  <si>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</si>
  <si>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</si>
  <si>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</si>
  <si>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</si>
  <si>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</si>
  <si>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</si>
  <si>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</si>
  <si>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</si>
  <si>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</si>
  <si>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</si>
  <si>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</si>
  <si>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</si>
  <si>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</si>
  <si>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</si>
  <si>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</si>
  <si>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</si>
  <si>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</si>
  <si>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</si>
  <si>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</si>
  <si>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</si>
  <si>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</si>
  <si>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</si>
  <si>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</si>
  <si>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</si>
  <si>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</si>
  <si>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</si>
  <si>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</si>
  <si>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</si>
  <si>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</si>
  <si>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</si>
  <si>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</si>
  <si>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</si>
  <si>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</si>
  <si>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</si>
  <si>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</si>
  <si>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</si>
  <si>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</si>
  <si>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</si>
  <si>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</si>
  <si>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</si>
  <si>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</si>
  <si>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</si>
  <si>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</si>
  <si>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</si>
  <si>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</si>
  <si>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</si>
  <si>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</si>
  <si>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</si>
  <si>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</si>
  <si>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</si>
  <si>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</si>
  <si>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</si>
  <si>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</si>
  <si>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</si>
  <si>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</si>
  <si>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</si>
  <si>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</si>
  <si>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</si>
  <si>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</si>
  <si>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</si>
  <si>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</si>
  <si>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</si>
  <si>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</si>
  <si>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</si>
  <si>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</si>
  <si>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</si>
  <si>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</si>
  <si>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</si>
  <si>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</si>
  <si>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</si>
  <si>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</si>
  <si>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</si>
  <si>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</si>
  <si>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</si>
  <si>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</si>
  <si>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</si>
  <si>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</si>
  <si>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</si>
  <si>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</si>
  <si>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</si>
  <si>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</si>
  <si>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</si>
  <si>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</si>
  <si>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</si>
  <si>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</si>
  <si>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</si>
  <si>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</si>
  <si>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</si>
  <si>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</si>
  <si>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</si>
  <si>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</si>
  <si>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</si>
  <si>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</si>
  <si>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</si>
  <si>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</si>
  <si>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</si>
  <si>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</si>
  <si>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</si>
  <si>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</si>
  <si>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</si>
  <si>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</si>
  <si>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</si>
  <si>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</si>
  <si>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</si>
  <si>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</si>
  <si>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</si>
  <si>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</si>
  <si>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</si>
  <si>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</si>
  <si>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</si>
  <si>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</si>
  <si>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</si>
  <si>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</si>
  <si>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</si>
  <si>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</si>
  <si>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</si>
  <si>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</si>
  <si>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</si>
  <si>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</si>
  <si>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</si>
  <si>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</si>
  <si>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</si>
  <si>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</si>
  <si>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</si>
  <si>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</si>
  <si>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</si>
  <si>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</si>
  <si>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</si>
  <si>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</si>
  <si>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</si>
  <si>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</si>
  <si>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</si>
  <si>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</si>
  <si>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</si>
  <si>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</si>
  <si>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</si>
  <si>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</si>
  <si>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</si>
  <si>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</si>
  <si>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</si>
  <si>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</si>
  <si>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</si>
  <si>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</si>
  <si>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</si>
  <si>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</si>
  <si>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</si>
  <si>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</si>
  <si>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</si>
  <si>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</si>
  <si>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</si>
  <si>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</si>
  <si>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</si>
  <si>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</si>
  <si>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</si>
  <si>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</si>
  <si>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</si>
  <si>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</si>
  <si>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</si>
  <si>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</si>
  <si>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</si>
  <si>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</si>
  <si>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</si>
  <si>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</si>
  <si>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</si>
  <si>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</si>
  <si>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</si>
  <si>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</si>
  <si>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</si>
  <si>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</si>
  <si>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</si>
  <si>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</si>
  <si>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</si>
  <si>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</si>
  <si>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</si>
  <si>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</si>
  <si>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</si>
  <si>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</si>
  <si>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</si>
  <si>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</si>
  <si>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</si>
  <si>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</si>
  <si>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</si>
  <si>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</si>
  <si>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</si>
  <si>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</si>
  <si>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</si>
  <si>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</si>
  <si>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</si>
  <si>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</si>
  <si>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</si>
  <si>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</si>
  <si>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</si>
  <si>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</si>
  <si>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</si>
  <si>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</si>
  <si>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</si>
  <si>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</si>
  <si>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</si>
  <si>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</si>
  <si>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</si>
  <si>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</si>
  <si>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</si>
  <si>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</si>
  <si>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</si>
  <si>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</si>
  <si>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</si>
  <si>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</si>
  <si>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</si>
  <si>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</si>
  <si>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</si>
  <si>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</si>
  <si>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</si>
  <si>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</si>
  <si>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</si>
  <si>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</si>
  <si>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</si>
  <si>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</si>
  <si>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</si>
  <si>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</si>
  <si>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</si>
  <si>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</si>
  <si>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</si>
  <si>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</si>
  <si>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</si>
  <si>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</si>
  <si>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</si>
  <si>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</si>
  <si>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</si>
  <si>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</si>
  <si>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</si>
  <si>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</si>
  <si>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</si>
  <si>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</si>
  <si>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</si>
  <si>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</si>
  <si>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</si>
  <si>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</si>
  <si>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</si>
  <si>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</si>
  <si>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</si>
  <si>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</si>
  <si>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</si>
  <si>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</si>
  <si>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</si>
  <si>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</si>
  <si>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</si>
  <si>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</si>
  <si>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</si>
  <si>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</si>
  <si>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</si>
  <si>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</si>
  <si>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</si>
  <si>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</si>
  <si>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</si>
  <si>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</si>
  <si>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</si>
  <si>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</si>
  <si>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</si>
  <si>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</si>
  <si>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</si>
  <si>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</si>
  <si>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</si>
  <si>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</si>
  <si>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</si>
  <si>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</si>
  <si>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</si>
  <si>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</si>
  <si>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</si>
  <si>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</si>
  <si>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</si>
  <si>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</si>
  <si>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</si>
  <si>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</si>
  <si>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</si>
  <si>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</si>
  <si>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</si>
  <si>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</si>
  <si>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</si>
  <si>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</si>
  <si>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</si>
  <si>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</si>
  <si>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</si>
  <si>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</si>
  <si>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</si>
  <si>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</si>
  <si>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</si>
  <si>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</si>
  <si>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</si>
  <si>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</si>
  <si>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</si>
  <si>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</si>
  <si>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</si>
  <si>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</si>
  <si>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</si>
  <si>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</si>
  <si>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</si>
  <si>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</si>
  <si>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</si>
  <si>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</si>
  <si>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</si>
  <si>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</si>
  <si>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</si>
  <si>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</si>
  <si>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</si>
  <si>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</si>
  <si>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</si>
  <si>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</si>
  <si>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</si>
  <si>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</si>
  <si>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</si>
  <si>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</si>
  <si>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</si>
  <si>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</si>
  <si>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</si>
  <si>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</si>
  <si>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</si>
  <si>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</si>
  <si>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</si>
  <si>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</si>
  <si>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</si>
  <si>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</si>
  <si>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</si>
  <si>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</si>
  <si>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</si>
  <si>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</si>
  <si>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</si>
  <si>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</si>
  <si>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</si>
  <si>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</si>
  <si>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</si>
  <si>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</si>
  <si>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</si>
  <si>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</si>
  <si>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</si>
  <si>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</si>
  <si>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</si>
  <si>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</si>
  <si>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</si>
  <si>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</si>
  <si>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</si>
  <si>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</si>
  <si>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</si>
  <si>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</si>
  <si>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</si>
  <si>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</si>
  <si>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</si>
  <si>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</si>
  <si>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</si>
  <si>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</si>
  <si>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</si>
  <si>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</si>
  <si>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</si>
  <si>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</si>
  <si>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</si>
  <si>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</si>
  <si>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</si>
  <si>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</si>
  <si>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</si>
  <si>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</si>
  <si>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</si>
  <si>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</si>
  <si>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</si>
  <si>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</si>
  <si>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</si>
  <si>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</si>
  <si>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</si>
  <si>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</si>
  <si>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</si>
  <si>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</si>
  <si>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</si>
  <si>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</si>
  <si>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</si>
  <si>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</si>
  <si>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</si>
  <si>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</si>
  <si>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</si>
  <si>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</si>
  <si>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</si>
  <si>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</si>
  <si>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</si>
  <si>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</si>
  <si>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</si>
  <si>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</si>
  <si>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</si>
  <si>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</si>
  <si>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</si>
  <si>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</si>
  <si>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</si>
  <si>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</si>
  <si>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</si>
  <si>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</si>
  <si>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</si>
  <si>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</si>
  <si>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</si>
  <si>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</si>
  <si>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</si>
  <si>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</si>
  <si>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</si>
  <si>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</si>
  <si>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</si>
  <si>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</si>
  <si>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</si>
  <si>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</si>
  <si>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</si>
  <si>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</si>
  <si>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</si>
  <si>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</si>
  <si>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</si>
  <si>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</si>
  <si>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</si>
  <si>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</si>
  <si>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</si>
  <si>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</si>
  <si>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</si>
  <si>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</si>
  <si>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</si>
  <si>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</si>
  <si>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</si>
  <si>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</si>
  <si>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</si>
  <si>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</si>
  <si>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</si>
  <si>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</si>
  <si>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</si>
  <si>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</si>
  <si>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</si>
  <si>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</si>
  <si>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</si>
  <si>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</si>
  <si>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</si>
  <si>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</si>
  <si>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</si>
  <si>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</si>
  <si>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</si>
  <si>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</si>
  <si>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</si>
  <si>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</si>
  <si>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</si>
  <si>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</si>
  <si>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</si>
  <si>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</si>
  <si>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</si>
  <si>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</si>
  <si>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</si>
  <si>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</si>
  <si>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</si>
  <si>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</si>
  <si>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</si>
  <si>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</si>
  <si>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</si>
  <si>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</si>
  <si>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</si>
  <si>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</si>
  <si>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</si>
  <si>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</si>
  <si>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</si>
  <si>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</si>
  <si>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</si>
  <si>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</si>
  <si>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</si>
  <si>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</si>
  <si>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</si>
  <si>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</si>
  <si>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</si>
  <si>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</si>
  <si>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</si>
  <si>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</si>
  <si>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</si>
  <si>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</si>
  <si>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</si>
  <si>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</si>
  <si>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</si>
  <si>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</si>
  <si>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</si>
  <si>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</si>
  <si>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</si>
  <si>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</si>
  <si>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</si>
  <si>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</si>
  <si>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</si>
  <si>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</si>
  <si>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</si>
  <si>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</si>
  <si>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</si>
  <si>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</si>
  <si>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</si>
  <si>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</si>
  <si>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</si>
  <si>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</si>
  <si>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</si>
  <si>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</si>
  <si>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</si>
  <si>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</si>
  <si>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</si>
  <si>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</si>
  <si>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</si>
  <si>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</si>
  <si>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</si>
  <si>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</si>
  <si>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</si>
  <si>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</si>
  <si>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</si>
  <si>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</si>
  <si>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</si>
  <si>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</si>
  <si>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</si>
  <si>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</si>
  <si>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</si>
  <si>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</si>
  <si>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</si>
  <si>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</si>
  <si>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</si>
  <si>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</si>
  <si>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</si>
  <si>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</si>
  <si>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</si>
  <si>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</si>
  <si>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</si>
  <si>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</si>
  <si>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</si>
  <si>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</si>
  <si>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</si>
  <si>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</si>
  <si>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</si>
  <si>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</si>
  <si>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</si>
  <si>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</si>
  <si>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</si>
  <si>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</si>
  <si>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</si>
  <si>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</si>
  <si>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</si>
  <si>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</si>
  <si>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</si>
  <si>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</si>
  <si>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</si>
  <si>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</si>
  <si>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</si>
  <si>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</si>
  <si>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</si>
  <si>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</si>
  <si>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</si>
  <si>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</si>
  <si>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</si>
  <si>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</si>
  <si>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</si>
  <si>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</si>
  <si>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</si>
  <si>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</si>
  <si>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</si>
  <si>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</si>
  <si>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</si>
  <si>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</si>
  <si>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</si>
  <si>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</si>
  <si>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</si>
  <si>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</si>
  <si>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</si>
  <si>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</si>
  <si>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</si>
  <si>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</si>
  <si>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</si>
  <si>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</si>
  <si>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</si>
  <si>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</si>
  <si>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</si>
  <si>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</si>
  <si>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</si>
  <si>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</si>
  <si>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</si>
  <si>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</si>
  <si>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</si>
  <si>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</si>
  <si>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</si>
  <si>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</si>
  <si>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</si>
  <si>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</si>
  <si>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</si>
  <si>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</si>
  <si>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</si>
  <si>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</si>
  <si>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</si>
  <si>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</si>
  <si>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</si>
  <si>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</si>
  <si>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</si>
  <si>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</si>
  <si>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</si>
  <si>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</si>
  <si>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</si>
  <si>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</si>
  <si>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</si>
  <si>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</si>
  <si>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</si>
  <si>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</si>
  <si>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</si>
  <si>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</si>
  <si>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</si>
  <si>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</si>
  <si>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</si>
  <si>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</si>
  <si>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</si>
  <si>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</si>
  <si>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</si>
  <si>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</si>
  <si>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</si>
  <si>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</si>
  <si>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</si>
  <si>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</si>
  <si>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</si>
  <si>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</si>
  <si>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</si>
  <si>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</si>
  <si>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</si>
  <si>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</si>
  <si>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</si>
  <si>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</si>
  <si>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</si>
  <si>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</si>
  <si>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</si>
  <si>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</si>
  <si>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</si>
  <si>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</si>
  <si>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</si>
  <si>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</si>
  <si>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</si>
  <si>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</si>
  <si>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</si>
  <si>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</si>
  <si>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</si>
  <si>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</si>
  <si>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</si>
  <si>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</si>
  <si>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</si>
  <si>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</si>
  <si>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</si>
  <si>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</si>
  <si>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</si>
  <si>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</si>
  <si>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</si>
  <si>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</si>
  <si>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</si>
  <si>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</si>
  <si>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</si>
  <si>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</si>
  <si>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</si>
  <si>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</si>
  <si>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</si>
  <si>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</si>
  <si>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</si>
  <si>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</si>
  <si>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</si>
  <si>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</si>
  <si>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</si>
  <si>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</si>
  <si>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</si>
  <si>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</si>
  <si>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</si>
  <si>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</si>
  <si>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</si>
  <si>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</si>
  <si>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</si>
  <si>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</si>
  <si>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</si>
  <si>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</si>
  <si>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</si>
  <si>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</si>
  <si>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</si>
  <si>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</si>
  <si>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</si>
  <si>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</si>
  <si>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</si>
  <si>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</si>
  <si>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</si>
  <si>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</si>
  <si>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</si>
  <si>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</si>
  <si>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</si>
  <si>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</si>
  <si>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</si>
  <si>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</si>
  <si>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</si>
  <si>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</si>
  <si>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</si>
  <si>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</si>
  <si>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</si>
  <si>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</si>
  <si>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</si>
  <si>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</si>
  <si>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</si>
  <si>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</si>
  <si>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</si>
  <si>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</si>
  <si>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</si>
  <si>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</si>
  <si>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</si>
  <si>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</si>
  <si>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</si>
  <si>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</si>
  <si>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</si>
  <si>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</si>
  <si>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</si>
  <si>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</si>
  <si>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</si>
  <si>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</si>
  <si>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</si>
  <si>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</si>
  <si>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</si>
  <si>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</si>
  <si>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</si>
  <si>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</si>
  <si>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</si>
  <si>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</si>
  <si>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</si>
  <si>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</si>
  <si>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</si>
  <si>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</si>
  <si>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</si>
  <si>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</si>
  <si>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</si>
  <si>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</si>
  <si>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</si>
  <si>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</si>
  <si>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</si>
  <si>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</si>
  <si>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</si>
  <si>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</si>
  <si>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</si>
  <si>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</si>
  <si>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</si>
  <si>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</si>
  <si>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</si>
  <si>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</si>
  <si>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</si>
  <si>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</si>
  <si>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</si>
  <si>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</si>
  <si>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</si>
  <si>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</si>
  <si>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</si>
  <si>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</si>
  <si>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</si>
  <si>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</si>
  <si>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</si>
  <si>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</si>
  <si>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</si>
  <si>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</si>
  <si>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</si>
  <si>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</si>
  <si>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</si>
  <si>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</si>
  <si>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</si>
  <si>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</si>
  <si>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</si>
  <si>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</si>
  <si>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</si>
  <si>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</si>
  <si>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</si>
  <si>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</si>
  <si>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</si>
  <si>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</si>
  <si>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</si>
  <si>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</si>
  <si>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</si>
  <si>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</si>
  <si>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</si>
  <si>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</si>
  <si>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</si>
  <si>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</si>
  <si>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</si>
  <si>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</si>
  <si>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</si>
  <si>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</si>
  <si>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</si>
  <si>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</si>
  <si>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</si>
  <si>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</si>
  <si>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</si>
  <si>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</si>
  <si>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</si>
  <si>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</si>
  <si>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</si>
  <si>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</si>
  <si>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</si>
  <si>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</si>
  <si>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</si>
  <si>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</si>
  <si>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</si>
  <si>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</si>
  <si>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</si>
  <si>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</si>
  <si>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</si>
  <si>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</si>
  <si>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</si>
  <si>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</si>
  <si>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</si>
  <si>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</si>
  <si>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</si>
  <si>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</si>
  <si>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</si>
  <si>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</si>
  <si>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</si>
  <si>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</si>
  <si>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</si>
  <si>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</si>
  <si>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</si>
  <si>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</si>
  <si>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</si>
  <si>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</si>
  <si>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</si>
  <si>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</si>
  <si>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</si>
  <si>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</si>
  <si>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</si>
  <si>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</si>
  <si>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</si>
  <si>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</si>
  <si>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</si>
  <si>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</si>
  <si>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</si>
  <si>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</si>
  <si>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</si>
  <si>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</si>
  <si>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</si>
  <si>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</si>
  <si>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</si>
  <si>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</si>
  <si>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</si>
  <si>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</si>
  <si>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</si>
  <si>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</si>
  <si>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</si>
  <si>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</si>
  <si>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</si>
  <si>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</si>
  <si>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</si>
  <si>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</si>
  <si>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</si>
  <si>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</si>
  <si>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</si>
  <si>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</si>
  <si>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</si>
  <si>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</si>
  <si>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</si>
  <si>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</si>
  <si>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</si>
  <si>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</si>
  <si>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</si>
  <si>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</si>
  <si>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</si>
  <si>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</si>
  <si>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</si>
  <si>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</si>
  <si>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</si>
  <si>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</si>
  <si>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</si>
  <si>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</si>
  <si>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</si>
  <si>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</si>
  <si>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</si>
  <si>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</si>
  <si>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</si>
  <si>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</si>
  <si>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</si>
  <si>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</si>
  <si>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</si>
  <si>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</si>
  <si>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</si>
  <si>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</si>
  <si>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</si>
  <si>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</si>
  <si>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</si>
  <si>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</si>
  <si>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</si>
  <si>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</si>
  <si>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</si>
  <si>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</si>
  <si>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</si>
  <si>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</si>
  <si>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</si>
  <si>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</si>
  <si>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</si>
  <si>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</si>
  <si>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</si>
  <si>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</si>
  <si>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</si>
  <si>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</si>
  <si>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</si>
  <si>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</si>
  <si>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</si>
  <si>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</si>
  <si>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</si>
  <si>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</si>
  <si>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</si>
  <si>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</si>
  <si>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</si>
  <si>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</si>
  <si>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</si>
  <si>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</si>
  <si>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</si>
  <si>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</si>
  <si>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</si>
  <si>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</si>
  <si>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</si>
  <si>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</si>
  <si>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</si>
  <si>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</si>
  <si>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</si>
  <si>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</si>
  <si>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</si>
  <si>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</si>
  <si>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</si>
  <si>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</si>
  <si>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</si>
  <si>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</si>
  <si>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</si>
  <si>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</si>
  <si>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</si>
  <si>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</si>
  <si>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</si>
  <si>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</si>
  <si>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</si>
  <si>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</si>
  <si>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</si>
  <si>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</si>
  <si>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</si>
  <si>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</si>
  <si>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</si>
  <si>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</si>
  <si>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</si>
  <si>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</si>
  <si>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</si>
  <si>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</si>
  <si>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</si>
  <si>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</si>
  <si>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</si>
  <si>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</si>
  <si>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</si>
  <si>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</si>
  <si>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</si>
  <si>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</si>
  <si>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</si>
  <si>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</si>
  <si>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</si>
  <si>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</si>
  <si>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</si>
  <si>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</si>
  <si>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</si>
  <si>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</si>
  <si>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</si>
  <si>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</si>
  <si>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</si>
  <si>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</si>
  <si>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</si>
  <si>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</si>
  <si>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</si>
  <si>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</si>
  <si>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</si>
  <si>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</si>
  <si>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</si>
  <si>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</si>
  <si>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</si>
  <si>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</si>
  <si>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</si>
  <si>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</si>
  <si>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</si>
  <si>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</si>
  <si>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</si>
  <si>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</si>
  <si>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</si>
  <si>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</si>
  <si>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</si>
  <si>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</si>
  <si>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</si>
  <si>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</si>
  <si>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</si>
  <si>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</si>
  <si>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</si>
  <si>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</si>
  <si>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</si>
  <si>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</si>
  <si>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</si>
  <si>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</si>
  <si>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</si>
  <si>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</si>
  <si>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</si>
  <si>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</si>
  <si>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</si>
  <si>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</si>
  <si>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</si>
  <si>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</si>
  <si>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</si>
  <si>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</si>
  <si>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</si>
  <si>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</si>
  <si>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</si>
  <si>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</si>
  <si>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</si>
  <si>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</si>
  <si>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</si>
  <si>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</si>
  <si>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</si>
  <si>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</si>
  <si>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</si>
  <si>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</si>
  <si>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</si>
  <si>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</si>
  <si>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</si>
  <si>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</si>
  <si>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</si>
  <si>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</si>
  <si>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</si>
  <si>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</si>
  <si>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</si>
  <si>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</si>
  <si>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</si>
  <si>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</si>
  <si>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</si>
  <si>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</si>
  <si>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</si>
  <si>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</si>
  <si>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</si>
  <si>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</si>
  <si>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</si>
  <si>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</si>
  <si>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</si>
  <si>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</si>
  <si>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</si>
  <si>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</si>
  <si>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</si>
  <si>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</si>
  <si>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</si>
  <si>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</si>
  <si>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</si>
  <si>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</si>
  <si>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</si>
  <si>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</si>
  <si>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</si>
  <si>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</si>
  <si>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</si>
  <si>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</si>
  <si>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</si>
  <si>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</si>
  <si>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</si>
  <si>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</si>
  <si>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</si>
  <si>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</si>
  <si>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</si>
  <si>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</si>
  <si>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</si>
  <si>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</si>
  <si>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</si>
  <si>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</si>
  <si>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</si>
  <si>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</si>
  <si>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</si>
  <si>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</si>
  <si>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</si>
  <si>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</si>
  <si>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</si>
  <si>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</si>
  <si>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</si>
  <si>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</si>
  <si>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</si>
  <si>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</si>
  <si>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</si>
  <si>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</si>
  <si>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</si>
  <si>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</si>
  <si>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</si>
  <si>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</si>
  <si>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</si>
  <si>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</si>
  <si>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</si>
  <si>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</si>
  <si>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</si>
  <si>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</si>
  <si>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</si>
  <si>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</si>
  <si>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</si>
  <si>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</si>
  <si>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</si>
  <si>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</si>
  <si>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</si>
  <si>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</si>
  <si>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</si>
  <si>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</si>
  <si>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</si>
  <si>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</si>
  <si>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</si>
  <si>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</si>
  <si>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</si>
  <si>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</si>
  <si>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</si>
  <si>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</si>
  <si>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</si>
  <si>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</si>
  <si>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</si>
  <si>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</si>
  <si>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</si>
  <si>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</si>
  <si>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</si>
  <si>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</si>
  <si>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</si>
  <si>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</si>
  <si>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</si>
  <si>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</si>
  <si>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</si>
  <si>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</si>
  <si>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</si>
  <si>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</si>
  <si>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</si>
  <si>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</si>
  <si>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</si>
  <si>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</si>
  <si>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</si>
  <si>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</si>
  <si>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</si>
  <si>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</si>
  <si>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</si>
  <si>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</si>
  <si>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</si>
  <si>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</si>
  <si>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</si>
  <si>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</si>
  <si>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</si>
  <si>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</si>
  <si>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</si>
  <si>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</si>
  <si>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</si>
  <si>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</si>
  <si>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</si>
  <si>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</si>
  <si>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</si>
  <si>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</si>
  <si>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</si>
  <si>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</si>
  <si>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</si>
  <si>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</si>
  <si>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</si>
  <si>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</si>
  <si>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</si>
  <si>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</si>
  <si>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</si>
  <si>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</si>
  <si>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</si>
  <si>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</si>
  <si>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</si>
  <si>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</si>
  <si>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</si>
  <si>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</si>
  <si>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</si>
  <si>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</si>
  <si>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</si>
  <si>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</si>
  <si>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</si>
  <si>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</si>
  <si>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</si>
  <si>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</si>
  <si>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</si>
  <si>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</si>
  <si>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</si>
  <si>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</si>
  <si>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</si>
  <si>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</si>
  <si>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</si>
  <si>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</si>
  <si>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</si>
  <si>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</si>
  <si>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</si>
  <si>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</si>
  <si>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</si>
  <si>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</si>
  <si>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</si>
  <si>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</si>
  <si>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</si>
  <si>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</si>
  <si>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</si>
  <si>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</si>
  <si>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</si>
  <si>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</si>
  <si>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</si>
  <si>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</si>
  <si>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</si>
  <si>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</si>
  <si>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</si>
  <si>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</si>
  <si>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</si>
  <si>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</si>
  <si>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</si>
  <si>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</si>
  <si>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</si>
  <si>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</si>
  <si>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</si>
  <si>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</si>
  <si>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</si>
  <si>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</si>
  <si>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</si>
  <si>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</si>
  <si>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</si>
  <si>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</si>
  <si>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</si>
  <si>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</si>
  <si>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</si>
  <si>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</si>
  <si>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</si>
  <si>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</si>
  <si>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</si>
  <si>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</si>
  <si>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</si>
  <si>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</si>
  <si>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</si>
  <si>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</si>
  <si>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</si>
  <si>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</si>
  <si>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</si>
  <si>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</si>
  <si>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</si>
  <si>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</si>
  <si>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</si>
  <si>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</si>
  <si>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</si>
  <si>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</si>
  <si>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</si>
  <si>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</si>
  <si>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</si>
  <si>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</si>
  <si>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</si>
  <si>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</si>
  <si>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</si>
  <si>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</si>
  <si>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</si>
  <si>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</si>
  <si>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</si>
  <si>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</si>
  <si>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</si>
  <si>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</si>
  <si>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</si>
  <si>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</si>
  <si>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</si>
  <si>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</si>
  <si>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</si>
  <si>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</si>
  <si>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</si>
  <si>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</si>
  <si>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</si>
  <si>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</si>
  <si>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</si>
  <si>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</si>
  <si>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</si>
  <si>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</si>
  <si>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</si>
  <si>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</si>
  <si>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</si>
  <si>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</si>
  <si>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</si>
  <si>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</si>
  <si>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</si>
  <si>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</si>
  <si>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</si>
  <si>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</si>
  <si>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</si>
  <si>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</si>
  <si>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</si>
  <si>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</si>
  <si>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</si>
  <si>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</si>
  <si>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</si>
  <si>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</si>
  <si>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</si>
  <si>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</si>
  <si>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</si>
  <si>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</si>
  <si>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</si>
  <si>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</si>
  <si>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</si>
  <si>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</si>
  <si>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</si>
  <si>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</si>
  <si>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</si>
  <si>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</si>
  <si>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</si>
  <si>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</si>
  <si>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</si>
  <si>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</si>
  <si>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</si>
  <si>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</si>
  <si>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</si>
  <si>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</si>
  <si>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</si>
  <si>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</si>
  <si>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</si>
  <si>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</si>
  <si>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</si>
  <si>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</si>
  <si>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</si>
  <si>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</si>
  <si>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</si>
  <si>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</si>
  <si>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</si>
  <si>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</si>
  <si>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</si>
  <si>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</si>
  <si>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</si>
  <si>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</si>
  <si>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</si>
  <si>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</si>
  <si>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</si>
  <si>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</si>
  <si>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</si>
  <si>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</si>
  <si>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</si>
  <si>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</si>
  <si>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</si>
  <si>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</si>
  <si>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</si>
  <si>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</si>
  <si>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</si>
  <si>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</si>
  <si>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</si>
  <si>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</si>
  <si>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</si>
  <si>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</si>
  <si>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</si>
  <si>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</si>
  <si>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</si>
  <si>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</si>
  <si>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</si>
  <si>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</si>
  <si>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</si>
  <si>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</si>
  <si>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</si>
  <si>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</si>
  <si>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</si>
  <si>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</si>
  <si>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</si>
  <si>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</si>
  <si>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</si>
  <si>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</si>
  <si>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</si>
  <si>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</si>
  <si>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</si>
  <si>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</si>
  <si>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</si>
  <si>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</si>
  <si>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</si>
  <si>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</si>
  <si>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</si>
  <si>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</si>
  <si>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</si>
  <si>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</si>
  <si>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</si>
  <si>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</si>
  <si>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</si>
  <si>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</si>
  <si>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</si>
  <si>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</si>
  <si>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</si>
  <si>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</si>
  <si>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</si>
  <si>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</si>
  <si>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</si>
  <si>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</si>
  <si>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</si>
  <si>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</si>
  <si>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</si>
  <si>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</si>
  <si>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</si>
  <si>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</si>
  <si>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</si>
  <si>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</si>
  <si>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</si>
  <si>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</si>
  <si>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</si>
  <si>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</si>
  <si>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</si>
  <si>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</si>
  <si>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</si>
  <si>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</si>
  <si>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</si>
  <si>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</si>
  <si>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</si>
  <si>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</si>
  <si>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</si>
  <si>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</si>
  <si>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</si>
  <si>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</si>
  <si>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</si>
  <si>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</si>
  <si>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</si>
  <si>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</si>
  <si>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</si>
  <si>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</si>
  <si>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</si>
  <si>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</si>
  <si>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</si>
  <si>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</si>
  <si>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</si>
  <si>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</si>
  <si>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</si>
  <si>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</si>
  <si>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</si>
  <si>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</si>
  <si>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</si>
  <si>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</si>
  <si>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</si>
  <si>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</si>
  <si>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</si>
  <si>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</si>
  <si>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</si>
  <si>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</si>
  <si>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</si>
  <si>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</si>
  <si>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</si>
  <si>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</si>
  <si>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</si>
  <si>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</si>
  <si>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</si>
  <si>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</si>
  <si>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</si>
  <si>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</si>
  <si>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</si>
  <si>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</si>
  <si>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</si>
  <si>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</si>
  <si>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</si>
  <si>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</si>
  <si>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</si>
  <si>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</si>
  <si>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</si>
  <si>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</si>
  <si>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</si>
  <si>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</si>
  <si>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</si>
  <si>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</si>
  <si>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</si>
  <si>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</si>
  <si>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</si>
  <si>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</si>
  <si>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</si>
  <si>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</si>
  <si>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</si>
  <si>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</si>
  <si>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</si>
  <si>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</si>
  <si>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</si>
  <si>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</si>
  <si>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</si>
  <si>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</si>
  <si>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</si>
  <si>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</si>
  <si>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</si>
  <si>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</si>
  <si>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</si>
  <si>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</si>
  <si>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</si>
  <si>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</si>
  <si>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</si>
  <si>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</si>
  <si>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</si>
  <si>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</si>
  <si>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</si>
  <si>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</si>
  <si>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</si>
  <si>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</si>
  <si>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</si>
  <si>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</si>
  <si>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</si>
  <si>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</si>
  <si>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</si>
  <si>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</si>
  <si>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</si>
  <si>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</si>
  <si>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</si>
  <si>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</si>
  <si>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</si>
  <si>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</si>
  <si>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</si>
  <si>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</si>
  <si>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</si>
  <si>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</si>
  <si>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</si>
  <si>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</si>
  <si>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</si>
  <si>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</si>
  <si>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</si>
  <si>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</si>
  <si>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</si>
  <si>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</si>
  <si>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</si>
  <si>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</si>
  <si>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</si>
  <si>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</si>
  <si>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</si>
  <si>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</si>
  <si>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</si>
  <si>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</si>
  <si>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</si>
  <si>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</si>
  <si>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</si>
  <si>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</si>
  <si>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</si>
  <si>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</si>
  <si>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</si>
  <si>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</si>
  <si>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</si>
  <si>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</si>
  <si>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</si>
  <si>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</si>
  <si>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</si>
  <si>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</si>
  <si>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</si>
  <si>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</si>
  <si>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</si>
  <si>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</si>
  <si>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</si>
  <si>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</si>
  <si>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</si>
  <si>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</si>
  <si>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</si>
  <si>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</si>
  <si>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</si>
  <si>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</si>
  <si>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</si>
  <si>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</si>
  <si>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</si>
  <si>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</si>
  <si>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</si>
  <si>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</si>
  <si>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</si>
  <si>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</si>
  <si>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</si>
  <si>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</si>
  <si>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</si>
  <si>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</si>
  <si>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</si>
  <si>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</si>
  <si>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</si>
  <si>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</si>
  <si>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</si>
  <si>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</si>
  <si>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</si>
  <si>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</si>
  <si>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</si>
  <si>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</si>
  <si>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</si>
  <si>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</si>
  <si>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</si>
  <si>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</si>
  <si>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</si>
  <si>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</si>
  <si>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</si>
  <si>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</si>
  <si>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</si>
  <si>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</si>
  <si>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</si>
  <si>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</si>
  <si>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</si>
  <si>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</si>
  <si>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</si>
  <si>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</si>
  <si>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</si>
  <si>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</si>
  <si>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</si>
  <si>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</si>
  <si>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</si>
  <si>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</si>
  <si>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</si>
  <si>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</si>
  <si>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</si>
  <si>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</si>
  <si>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</si>
  <si>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</si>
  <si>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</si>
  <si>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</si>
  <si>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</si>
  <si>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</si>
  <si>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</si>
  <si>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</si>
  <si>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</si>
  <si>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</si>
  <si>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</si>
  <si>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</si>
  <si>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</si>
  <si>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</si>
  <si>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</si>
  <si>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</si>
  <si>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</si>
  <si>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</si>
  <si>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</si>
  <si>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</si>
  <si>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</si>
  <si>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</si>
  <si>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</si>
  <si>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</si>
  <si>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</si>
  <si>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</si>
  <si>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</si>
  <si>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</si>
  <si>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</si>
  <si>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</si>
  <si>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</si>
  <si>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</si>
  <si>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</si>
  <si>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</si>
  <si>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</si>
  <si>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</si>
  <si>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</si>
  <si>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</si>
  <si>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</si>
  <si>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</si>
  <si>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</si>
  <si>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</si>
  <si>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</si>
  <si>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</si>
  <si>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</si>
  <si>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</si>
  <si>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</si>
  <si>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</si>
  <si>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</si>
  <si>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</si>
  <si>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</si>
  <si>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</si>
  <si>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</si>
  <si>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</si>
  <si>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</si>
  <si>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</si>
  <si>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</si>
  <si>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</si>
  <si>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</si>
  <si>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</si>
  <si>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</si>
  <si>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</si>
  <si>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</si>
  <si>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</si>
  <si>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</si>
  <si>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</si>
  <si>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</si>
  <si>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</si>
  <si>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</si>
  <si>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</si>
  <si>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</si>
  <si>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</si>
  <si>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</si>
  <si>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</si>
  <si>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</si>
  <si>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</si>
  <si>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</si>
  <si>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</si>
  <si>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</si>
  <si>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</si>
  <si>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</si>
  <si>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</si>
  <si>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</si>
  <si>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</si>
  <si>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</si>
  <si>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</si>
  <si>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</si>
  <si>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</si>
  <si>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</si>
  <si>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</si>
  <si>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</si>
  <si>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</si>
  <si>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</si>
  <si>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</si>
  <si>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</si>
  <si>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</si>
  <si>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</si>
  <si>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</si>
  <si>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</si>
  <si>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</si>
  <si>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</si>
  <si>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</si>
  <si>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</si>
  <si>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</si>
  <si>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</si>
  <si>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</si>
  <si>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</si>
  <si>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</si>
  <si>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</si>
  <si>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</si>
  <si>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</si>
  <si>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</si>
  <si>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</si>
  <si>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</si>
  <si>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</si>
  <si>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</si>
  <si>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</si>
  <si>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</si>
  <si>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</si>
  <si>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</si>
  <si>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</si>
  <si>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</si>
  <si>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</si>
  <si>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</si>
  <si>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</si>
  <si>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</si>
  <si>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</si>
  <si>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</si>
  <si>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</si>
  <si>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</si>
  <si>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</si>
  <si>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</si>
  <si>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</si>
  <si>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</si>
  <si>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</si>
  <si>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</si>
  <si>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</si>
  <si>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</si>
  <si>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</si>
  <si>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</si>
  <si>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</si>
  <si>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</si>
  <si>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</si>
  <si>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</si>
  <si>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</si>
  <si>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</si>
  <si>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</si>
  <si>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</si>
  <si>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</si>
  <si>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</si>
  <si>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</si>
  <si>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</si>
  <si>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</si>
  <si>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</si>
  <si>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</si>
  <si>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</si>
  <si>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</si>
  <si>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</si>
  <si>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</si>
  <si>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</si>
  <si>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</si>
  <si>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</si>
  <si>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</si>
  <si>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</si>
  <si>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</si>
  <si>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</si>
  <si>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</si>
  <si>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</si>
  <si>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</si>
  <si>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</si>
  <si>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</si>
  <si>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</si>
  <si>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</si>
  <si>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</si>
  <si>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</si>
  <si>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</si>
  <si>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</si>
  <si>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</si>
  <si>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</si>
  <si>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</si>
  <si>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</si>
  <si>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</si>
  <si>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</si>
  <si>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</si>
  <si>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</si>
  <si>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</si>
  <si>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</si>
  <si>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</si>
  <si>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</si>
  <si>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</si>
  <si>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</si>
  <si>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</si>
  <si>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</si>
  <si>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</si>
  <si>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</si>
  <si>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</si>
  <si>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</si>
  <si>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</si>
  <si>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</si>
  <si>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</si>
  <si>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</si>
  <si>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</si>
  <si>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</si>
  <si>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</si>
  <si>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</si>
  <si>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</si>
  <si>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</si>
  <si>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</si>
  <si>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</si>
  <si>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</si>
  <si>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</si>
  <si>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</si>
  <si>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</si>
  <si>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</si>
  <si>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</si>
  <si>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</si>
  <si>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</si>
  <si>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</si>
  <si>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</si>
  <si>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</si>
  <si>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</si>
  <si>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</si>
  <si>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</si>
  <si>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</si>
  <si>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</si>
  <si>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</si>
  <si>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</si>
  <si>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</si>
  <si>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</si>
  <si>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</si>
  <si>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</si>
  <si>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</si>
  <si>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</si>
  <si>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</si>
  <si>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</si>
  <si>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</si>
  <si>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</si>
  <si>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</si>
  <si>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</si>
  <si>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</si>
  <si>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</si>
  <si>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</si>
  <si>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</si>
  <si>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</si>
  <si>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</si>
  <si>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</si>
  <si>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</si>
  <si>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</si>
  <si>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</si>
  <si>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</si>
  <si>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</si>
  <si>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</si>
  <si>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</si>
  <si>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</si>
  <si>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</si>
  <si>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</si>
  <si>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</si>
  <si>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</si>
  <si>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</si>
  <si>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</si>
  <si>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</si>
  <si>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</si>
  <si>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</si>
  <si>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</si>
  <si>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</si>
  <si>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</si>
  <si>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</si>
  <si>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</si>
  <si>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</si>
  <si>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</si>
  <si>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</si>
  <si>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</si>
  <si>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</si>
  <si>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</si>
  <si>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</si>
  <si>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</si>
  <si>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</si>
  <si>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</si>
  <si>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</si>
  <si>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</si>
  <si>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</si>
  <si>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</si>
  <si>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</si>
  <si>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</si>
  <si>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</si>
  <si>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</si>
  <si>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</si>
  <si>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</si>
  <si>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</si>
  <si>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</si>
  <si>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</si>
  <si>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</si>
  <si>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</si>
  <si>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</si>
  <si>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</si>
  <si>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</si>
  <si>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</si>
  <si>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</si>
  <si>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</si>
  <si>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</si>
  <si>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</si>
  <si>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</si>
  <si>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</si>
  <si>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</si>
  <si>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</si>
  <si>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</si>
  <si>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</si>
  <si>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</si>
  <si>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</si>
  <si>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</si>
  <si>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</si>
  <si>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</si>
  <si>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</si>
  <si>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</si>
  <si>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</si>
  <si>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</si>
  <si>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</si>
  <si>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</si>
  <si>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</si>
  <si>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</si>
  <si>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</si>
  <si>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</si>
  <si>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</si>
  <si>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</si>
  <si>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</si>
  <si>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</si>
  <si>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</si>
  <si>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</si>
  <si>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</si>
  <si>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</si>
  <si>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</si>
  <si>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</si>
  <si>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</si>
  <si>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</si>
  <si>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</si>
  <si>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</si>
  <si>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</si>
  <si>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</si>
  <si>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</si>
  <si>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</si>
  <si>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</si>
  <si>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</si>
  <si>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</si>
  <si>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</si>
  <si>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</si>
  <si>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</si>
  <si>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</si>
  <si>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</si>
  <si>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</si>
  <si>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</si>
  <si>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</si>
  <si>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</si>
  <si>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</si>
  <si>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</si>
  <si>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</si>
  <si>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</si>
  <si>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</si>
  <si>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</si>
  <si>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</si>
  <si>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</si>
  <si>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</si>
  <si>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</si>
  <si>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</si>
  <si>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</si>
  <si>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</si>
  <si>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</si>
  <si>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</si>
  <si>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</si>
  <si>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</si>
  <si>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</si>
  <si>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</si>
  <si>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</si>
  <si>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</si>
  <si>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</si>
  <si>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</si>
  <si>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</si>
  <si>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</si>
  <si>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</si>
  <si>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</si>
  <si>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</si>
  <si>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</si>
  <si>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</si>
  <si>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</si>
  <si>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</si>
  <si>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</si>
  <si>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</si>
  <si>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</si>
  <si>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</si>
  <si>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</si>
  <si>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</si>
  <si>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</si>
  <si>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</si>
  <si>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</si>
  <si>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</si>
  <si>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</si>
  <si>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</si>
  <si>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</si>
  <si>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</si>
  <si>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</si>
  <si>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</si>
  <si>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</si>
  <si>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</si>
  <si>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</si>
  <si>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</si>
  <si>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</si>
  <si>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</si>
  <si>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</si>
  <si>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</si>
  <si>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</si>
  <si>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</si>
  <si>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</si>
  <si>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</si>
  <si>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</si>
  <si>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</si>
  <si>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</si>
  <si>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</si>
  <si>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</si>
  <si>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</si>
  <si>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</si>
  <si>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</si>
  <si>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</si>
  <si>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</si>
  <si>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</si>
  <si>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</si>
  <si>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</si>
  <si>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</si>
  <si>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</si>
  <si>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</si>
  <si>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</si>
  <si>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</si>
  <si>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</si>
  <si>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</si>
  <si>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</si>
  <si>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</si>
  <si>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</si>
  <si>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</si>
  <si>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</si>
  <si>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</si>
  <si>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</si>
  <si>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</si>
  <si>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</si>
  <si>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</si>
  <si>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</si>
  <si>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</si>
  <si>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</si>
  <si>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</si>
  <si>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</si>
  <si>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</si>
  <si>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</si>
  <si>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</si>
  <si>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</si>
  <si>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</si>
  <si>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</si>
  <si>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</si>
  <si>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</si>
  <si>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</si>
  <si>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</si>
  <si>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</si>
  <si>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</si>
  <si>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</si>
  <si>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</si>
  <si>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</si>
  <si>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</si>
  <si>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</si>
  <si>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</si>
  <si>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</si>
  <si>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</si>
  <si>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</si>
  <si>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</si>
  <si>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</si>
  <si>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</si>
  <si>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</si>
  <si>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</si>
  <si>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</si>
  <si>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</si>
  <si>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</si>
  <si>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</si>
  <si>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</si>
  <si>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</si>
  <si>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</si>
  <si>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</si>
  <si>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</si>
  <si>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</si>
  <si>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</si>
  <si>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</si>
  <si>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</si>
  <si>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</si>
  <si>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</si>
  <si>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</si>
  <si>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</si>
  <si>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</si>
  <si>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</si>
  <si>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</si>
  <si>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</si>
  <si>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</si>
  <si>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</si>
  <si>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</si>
  <si>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</si>
  <si>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</si>
  <si>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</si>
  <si>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</si>
  <si>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</si>
  <si>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</si>
  <si>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</si>
  <si>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</si>
  <si>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</si>
  <si>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</si>
  <si>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</si>
  <si>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</si>
  <si>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</si>
  <si>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</si>
  <si>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</si>
  <si>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</si>
  <si>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</si>
  <si>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</si>
  <si>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</si>
  <si>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</si>
  <si>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</si>
  <si>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</si>
  <si>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</si>
  <si>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</si>
  <si>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</si>
  <si>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</si>
  <si>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</si>
  <si>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</si>
  <si>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</si>
  <si>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</si>
  <si>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</si>
  <si>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</si>
  <si>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</si>
  <si>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</si>
  <si>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</si>
  <si>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</si>
  <si>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</si>
  <si>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</si>
  <si>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</si>
  <si>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</si>
  <si>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</si>
  <si>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</si>
  <si>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</si>
  <si>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</si>
  <si>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</si>
  <si>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</si>
  <si>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</si>
  <si>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</si>
  <si>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</si>
  <si>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</si>
  <si>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</si>
  <si>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</si>
  <si>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</si>
  <si>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</si>
  <si>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</si>
  <si>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</si>
  <si>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</si>
  <si>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</si>
  <si>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</si>
  <si>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</si>
  <si>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</si>
  <si>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</si>
  <si>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</si>
  <si>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</si>
  <si>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</si>
  <si>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</si>
  <si>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</si>
  <si>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</si>
  <si>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</si>
  <si>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</si>
  <si>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</si>
  <si>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</si>
  <si>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</si>
  <si>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</si>
  <si>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</si>
  <si>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</si>
  <si>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</si>
  <si>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</si>
  <si>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</si>
  <si>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</si>
  <si>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</si>
  <si>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</si>
  <si>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</si>
  <si>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</si>
  <si>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</si>
  <si>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</si>
  <si>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</si>
  <si>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</si>
  <si>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</si>
  <si>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</si>
  <si>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</si>
  <si>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</si>
  <si>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</si>
  <si>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</si>
  <si>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</si>
  <si>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</si>
  <si>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</si>
  <si>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</si>
  <si>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</si>
  <si>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</si>
  <si>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</si>
  <si>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</si>
  <si>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</si>
  <si>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</si>
  <si>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</si>
  <si>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</si>
  <si>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</si>
  <si>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</si>
  <si>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</si>
  <si>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</si>
  <si>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</si>
  <si>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</si>
  <si>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</si>
  <si>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</si>
  <si>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</si>
  <si>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</si>
  <si>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</si>
  <si>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</si>
  <si>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</si>
  <si>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</si>
  <si>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</si>
  <si>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</si>
  <si>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</si>
  <si>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</si>
  <si>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</si>
  <si>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</si>
  <si>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</si>
  <si>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</si>
  <si>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</si>
  <si>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</si>
  <si>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</si>
  <si>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</si>
  <si>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</si>
  <si>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</si>
  <si>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</si>
  <si>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</si>
  <si>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</si>
  <si>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</si>
  <si>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</si>
  <si>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</si>
  <si>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</si>
  <si>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</si>
  <si>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</si>
  <si>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</si>
  <si>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</si>
  <si>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</si>
  <si>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</si>
  <si>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</si>
  <si>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</si>
  <si>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</si>
  <si>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</si>
  <si>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</si>
  <si>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</si>
  <si>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</si>
  <si>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</si>
  <si>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</si>
  <si>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</si>
  <si>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</si>
  <si>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</si>
  <si>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</si>
  <si>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</si>
  <si>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</si>
  <si>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</si>
  <si>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</si>
  <si>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</si>
  <si>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</si>
  <si>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</si>
  <si>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</si>
  <si>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</si>
  <si>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</si>
  <si>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</si>
  <si>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</si>
  <si>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</si>
  <si>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</si>
  <si>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</si>
  <si>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</si>
  <si>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</si>
  <si>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</si>
  <si>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</si>
  <si>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</si>
  <si>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</si>
  <si>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</si>
  <si>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</si>
  <si>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</si>
  <si>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</si>
  <si>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</si>
  <si>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</si>
  <si>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</si>
  <si>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</si>
  <si>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</si>
  <si>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</si>
  <si>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</si>
  <si>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</si>
  <si>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</si>
  <si>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</si>
  <si>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</si>
  <si>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</si>
  <si>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</si>
  <si>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</si>
  <si>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</si>
  <si>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</si>
  <si>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</si>
  <si>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</si>
  <si>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</si>
  <si>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</si>
  <si>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</si>
  <si>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</si>
  <si>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</si>
  <si>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</si>
  <si>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</si>
  <si>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</si>
  <si>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</si>
  <si>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</si>
  <si>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</si>
  <si>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</si>
  <si>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</si>
  <si>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</si>
  <si>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</si>
  <si>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</si>
  <si>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</si>
  <si>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</si>
  <si>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</si>
  <si>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</si>
  <si>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</si>
  <si>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</si>
  <si>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</si>
  <si>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</si>
  <si>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</si>
  <si>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</si>
  <si>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</si>
  <si>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</si>
  <si>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</si>
  <si>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</si>
  <si>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</si>
  <si>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</si>
  <si>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</si>
  <si>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</si>
  <si>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</si>
  <si>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</si>
  <si>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</si>
  <si>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</si>
  <si>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</si>
  <si>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</si>
  <si>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</si>
  <si>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</si>
  <si>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</si>
  <si>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</si>
  <si>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</si>
  <si>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</si>
  <si>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</si>
  <si>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</si>
  <si>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</si>
  <si>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</si>
  <si>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</si>
  <si>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</si>
  <si>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</si>
  <si>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</si>
  <si>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</si>
  <si>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</si>
  <si>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</si>
  <si>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</si>
  <si>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</si>
  <si>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</si>
  <si>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</si>
  <si>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</si>
  <si>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</si>
  <si>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</si>
  <si>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</si>
  <si>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</si>
  <si>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</si>
  <si>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</si>
  <si>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</si>
  <si>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</si>
  <si>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</si>
  <si>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</si>
  <si>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</si>
  <si>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</si>
  <si>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</si>
  <si>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</si>
  <si>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</si>
  <si>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</si>
  <si>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</si>
  <si>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</si>
  <si>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</si>
  <si>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</si>
  <si>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</si>
  <si>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</si>
  <si>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</si>
  <si>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</si>
  <si>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</si>
  <si>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</si>
  <si>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</si>
  <si>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</si>
  <si>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</si>
  <si>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</si>
  <si>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</si>
  <si>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</si>
  <si>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</si>
  <si>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</si>
  <si>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</si>
  <si>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</si>
  <si>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</si>
  <si>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</si>
  <si>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</si>
  <si>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</si>
  <si>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</si>
  <si>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</si>
  <si>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</si>
  <si>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</si>
  <si>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</si>
  <si>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</si>
  <si>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</si>
  <si>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</si>
  <si>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</si>
  <si>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</si>
  <si>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</si>
  <si>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</si>
  <si>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</si>
  <si>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</si>
  <si>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</si>
  <si>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</si>
  <si>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</si>
  <si>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</si>
  <si>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</si>
  <si>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</si>
  <si>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</si>
  <si>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</si>
  <si>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</si>
  <si>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</si>
  <si>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</si>
  <si>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</si>
  <si>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</si>
  <si>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</si>
  <si>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</si>
  <si>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</si>
  <si>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</si>
  <si>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</si>
  <si>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</si>
  <si>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</si>
  <si>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</si>
  <si>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</si>
  <si>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</si>
  <si>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</si>
  <si>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</si>
  <si>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</si>
  <si>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</si>
  <si>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</si>
  <si>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</si>
  <si>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</si>
  <si>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</si>
  <si>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</si>
  <si>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</si>
  <si>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</si>
  <si>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</si>
  <si>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</si>
  <si>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</si>
  <si>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</si>
  <si>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</si>
  <si>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</si>
  <si>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</si>
  <si>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</si>
  <si>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</si>
  <si>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</si>
  <si>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</si>
  <si>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</si>
  <si>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</si>
  <si>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</si>
  <si>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</si>
  <si>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</si>
  <si>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</si>
  <si>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</si>
  <si>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</si>
  <si>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</si>
  <si>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</si>
  <si>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</si>
  <si>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</si>
  <si>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</si>
  <si>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</si>
  <si>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</si>
  <si>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</si>
  <si>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</si>
  <si>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</si>
  <si>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</si>
  <si>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</si>
  <si>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</si>
  <si>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</si>
  <si>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</si>
  <si>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</si>
  <si>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</si>
  <si>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</si>
  <si>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</si>
  <si>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</si>
  <si>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</si>
  <si>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</si>
  <si>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</si>
  <si>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</si>
  <si>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</si>
  <si>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</si>
  <si>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</si>
  <si>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</si>
  <si>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</si>
  <si>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</si>
  <si>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</si>
  <si>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</si>
  <si>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</si>
  <si>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</si>
  <si>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</si>
  <si>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</si>
  <si>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</si>
  <si>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</si>
  <si>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</si>
  <si>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</si>
  <si>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</si>
  <si>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</si>
  <si>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</si>
  <si>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</si>
  <si>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</si>
  <si>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</si>
  <si>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</si>
  <si>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</si>
  <si>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</si>
  <si>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</si>
  <si>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</si>
  <si>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</si>
  <si>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</si>
  <si>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</si>
  <si>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</si>
  <si>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</si>
  <si>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</si>
  <si>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</si>
  <si>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</si>
  <si>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</si>
  <si>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</si>
  <si>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</si>
  <si>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</si>
  <si>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</si>
  <si>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</si>
  <si>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</si>
  <si>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</si>
  <si>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</si>
  <si>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</si>
  <si>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</si>
  <si>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</si>
  <si>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</si>
  <si>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</si>
  <si>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</si>
  <si>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</si>
  <si>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</si>
  <si>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</si>
  <si>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</si>
  <si>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</si>
  <si>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</si>
  <si>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</si>
  <si>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</si>
  <si>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</si>
  <si>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</si>
  <si>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</si>
  <si>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</si>
  <si>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</si>
  <si>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</si>
  <si>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</si>
  <si>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</si>
  <si>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</si>
  <si>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</si>
  <si>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</si>
  <si>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</si>
  <si>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</si>
  <si>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</si>
  <si>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</si>
  <si>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</si>
  <si>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</si>
  <si>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</si>
  <si>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</si>
  <si>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</si>
  <si>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</si>
  <si>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</si>
  <si>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</si>
  <si>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</si>
  <si>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</si>
  <si>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</si>
  <si>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</si>
  <si>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</si>
  <si>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</si>
  <si>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</si>
  <si>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</si>
  <si>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</si>
  <si>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</si>
  <si>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</si>
  <si>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</si>
  <si>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</si>
  <si>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</si>
  <si>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</si>
  <si>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</si>
  <si>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</si>
  <si>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</si>
  <si>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</si>
  <si>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</si>
  <si>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</si>
  <si>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</si>
  <si>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</si>
  <si>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</si>
  <si>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</si>
  <si>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</si>
  <si>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</si>
  <si>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</si>
  <si>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</si>
  <si>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</si>
  <si>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</si>
  <si>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</si>
  <si>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</si>
  <si>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</si>
  <si>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</si>
  <si>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</si>
  <si>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</si>
  <si>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</si>
  <si>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</si>
  <si>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</si>
  <si>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</si>
  <si>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</si>
  <si>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</si>
  <si>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</si>
  <si>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</si>
  <si>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</si>
  <si>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</si>
  <si>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</si>
  <si>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</si>
  <si>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</si>
  <si>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</si>
  <si>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</si>
  <si>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</si>
  <si>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</si>
  <si>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</si>
  <si>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</si>
  <si>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</si>
  <si>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</si>
  <si>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</si>
  <si>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</si>
  <si>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</si>
  <si>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</si>
  <si>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</si>
  <si>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</si>
  <si>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</si>
  <si>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</si>
  <si>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</si>
  <si>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</si>
  <si>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</si>
  <si>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</si>
  <si>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</si>
  <si>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</si>
  <si>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</si>
  <si>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</si>
  <si>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</si>
  <si>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</si>
  <si>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</si>
  <si>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</si>
  <si>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</si>
  <si>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</si>
  <si>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</si>
  <si>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</si>
  <si>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</si>
  <si>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</si>
  <si>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</si>
  <si>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</si>
  <si>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</si>
  <si>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</si>
  <si>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</si>
  <si>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</si>
  <si>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</si>
  <si>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</si>
  <si>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</si>
  <si>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</si>
  <si>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</si>
  <si>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</si>
  <si>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</si>
  <si>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</si>
  <si>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</si>
  <si>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</si>
  <si>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</si>
  <si>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</si>
  <si>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</si>
  <si>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</si>
  <si>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</si>
  <si>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</si>
  <si>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</si>
  <si>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</si>
  <si>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</si>
  <si>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</si>
  <si>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</si>
  <si>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</si>
  <si>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</si>
  <si>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</si>
  <si>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</si>
  <si>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</si>
  <si>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</si>
  <si>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</si>
  <si>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</si>
  <si>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</si>
  <si>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</si>
  <si>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</si>
  <si>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</si>
  <si>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</si>
  <si>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</si>
  <si>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</si>
  <si>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</si>
  <si>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</si>
  <si>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</si>
  <si>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</si>
  <si>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</si>
  <si>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</si>
  <si>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</si>
  <si>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</si>
  <si>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</si>
  <si>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</si>
  <si>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</si>
  <si>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</si>
  <si>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</si>
  <si>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</si>
  <si>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</si>
  <si>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</si>
  <si>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</si>
  <si>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</si>
  <si>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</si>
  <si>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</si>
  <si>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</si>
  <si>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</si>
  <si>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</si>
  <si>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</si>
  <si>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</si>
  <si>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</si>
  <si>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</si>
  <si>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</si>
  <si>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</si>
  <si>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</si>
  <si>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</si>
  <si>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</si>
  <si>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</si>
  <si>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</si>
  <si>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</si>
  <si>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</si>
  <si>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</si>
  <si>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</si>
  <si>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</si>
  <si>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</si>
  <si>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</si>
  <si>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</si>
  <si>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</si>
  <si>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</si>
  <si>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</si>
  <si>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</si>
  <si>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</si>
  <si>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</si>
  <si>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</si>
  <si>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</si>
  <si>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</si>
  <si>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</si>
  <si>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</si>
  <si>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</si>
  <si>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</si>
  <si>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</si>
  <si>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</si>
  <si>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</si>
  <si>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</si>
  <si>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</si>
  <si>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</si>
  <si>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</si>
  <si>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</si>
  <si>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</si>
  <si>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</si>
  <si>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</si>
  <si>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</si>
  <si>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</si>
  <si>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</si>
  <si>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</si>
  <si>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</si>
  <si>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</si>
  <si>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</si>
  <si>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</si>
  <si>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</si>
  <si>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</si>
  <si>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</si>
  <si>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</si>
  <si>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</si>
  <si>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</si>
  <si>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</si>
  <si>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</si>
  <si>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</si>
  <si>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</si>
  <si>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</si>
  <si>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</si>
  <si>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</si>
  <si>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</si>
  <si>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</si>
  <si>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</si>
  <si>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</si>
  <si>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</si>
  <si>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</si>
  <si>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</si>
  <si>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</si>
  <si>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</si>
  <si>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</si>
  <si>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</si>
  <si>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</si>
  <si>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</si>
  <si>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</si>
  <si>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</si>
  <si>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</si>
  <si>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</si>
  <si>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</si>
  <si>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</si>
  <si>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</si>
  <si>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</si>
  <si>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</si>
  <si>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</si>
  <si>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</si>
  <si>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</si>
  <si>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</si>
  <si>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</si>
  <si>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</si>
  <si>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</si>
  <si>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</si>
  <si>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</si>
  <si>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</si>
  <si>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</si>
  <si>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</si>
  <si>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</si>
  <si>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</si>
  <si>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</si>
  <si>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</si>
  <si>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</si>
  <si>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</si>
  <si>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</si>
  <si>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</si>
  <si>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</si>
  <si>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</si>
  <si>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</si>
  <si>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</si>
  <si>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</si>
  <si>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</si>
  <si>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</si>
  <si>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</si>
  <si>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</si>
  <si>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</si>
  <si>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</si>
  <si>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</si>
  <si>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</si>
  <si>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</si>
  <si>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</si>
  <si>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</si>
  <si>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</si>
  <si>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</si>
  <si>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</si>
  <si>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</si>
  <si>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</si>
  <si>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</si>
  <si>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</si>
  <si>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</si>
  <si>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</si>
  <si>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</si>
  <si>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</si>
  <si>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</si>
  <si>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</si>
  <si>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</si>
  <si>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</si>
  <si>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</si>
  <si>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</si>
  <si>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</si>
  <si>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</si>
  <si>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</si>
  <si>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</si>
  <si>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</si>
  <si>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</si>
  <si>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</si>
  <si>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</si>
  <si>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</si>
  <si>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</si>
  <si>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</si>
  <si>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</si>
  <si>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</si>
  <si>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</si>
  <si>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</si>
  <si>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</si>
  <si>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</si>
  <si>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</si>
  <si>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</si>
  <si>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</si>
  <si>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</si>
  <si>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</si>
  <si>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</si>
  <si>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</si>
  <si>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</si>
  <si>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</si>
  <si>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</si>
  <si>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</si>
  <si>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</si>
  <si>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</si>
  <si>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</si>
  <si>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</si>
  <si>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</si>
  <si>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</si>
  <si>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</si>
  <si>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</si>
  <si>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</si>
  <si>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</si>
  <si>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</si>
  <si>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</si>
  <si>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</si>
  <si>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</si>
  <si>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</si>
  <si>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</si>
  <si>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</si>
  <si>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</si>
  <si>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</si>
  <si>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</si>
  <si>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</si>
  <si>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</si>
  <si>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</si>
  <si>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</si>
  <si>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</si>
  <si>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</si>
  <si>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</si>
  <si>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</si>
  <si>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</si>
  <si>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</si>
  <si>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</si>
  <si>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</si>
  <si>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</si>
  <si>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</si>
  <si>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</si>
  <si>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</si>
  <si>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</si>
  <si>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</si>
  <si>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</si>
  <si>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</si>
  <si>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</si>
  <si>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</si>
  <si>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</si>
  <si>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</si>
  <si>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</si>
  <si>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</si>
  <si>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</si>
  <si>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</si>
  <si>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</si>
  <si>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</si>
  <si>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</si>
  <si>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</si>
  <si>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</si>
  <si>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</si>
  <si>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</si>
  <si>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</si>
  <si>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</si>
  <si>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</si>
  <si>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</si>
  <si>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</si>
  <si>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</si>
  <si>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</si>
  <si>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</si>
  <si>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</si>
  <si>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</si>
  <si>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</si>
  <si>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</si>
  <si>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</si>
  <si>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</si>
  <si>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</si>
  <si>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</si>
  <si>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</si>
  <si>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</si>
  <si>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</si>
  <si>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</si>
  <si>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</si>
  <si>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</si>
  <si>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</si>
  <si>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</si>
  <si>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</si>
  <si>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</si>
  <si>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</si>
  <si>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</si>
  <si>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</si>
  <si>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</si>
  <si>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</si>
  <si>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</si>
  <si>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</si>
  <si>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</si>
  <si>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</si>
  <si>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</si>
  <si>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</si>
  <si>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</si>
  <si>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</si>
  <si>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</si>
  <si>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</si>
  <si>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</si>
  <si>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</si>
  <si>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</si>
  <si>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</si>
  <si>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</si>
  <si>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</si>
  <si>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</si>
  <si>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</si>
  <si>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</si>
  <si>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</si>
  <si>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</si>
  <si>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</si>
  <si>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</si>
  <si>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</si>
  <si>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</si>
  <si>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</si>
  <si>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</si>
  <si>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</si>
  <si>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</si>
  <si>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</si>
  <si>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</si>
  <si>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</si>
  <si>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</si>
  <si>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</si>
  <si>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</si>
  <si>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</si>
  <si>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</si>
  <si>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</si>
  <si>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</si>
  <si>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</si>
  <si>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</si>
  <si>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</si>
  <si>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</si>
  <si>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</si>
  <si>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</si>
  <si>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</si>
  <si>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</si>
  <si>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</si>
  <si>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</si>
  <si>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</si>
  <si>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</si>
  <si>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</si>
  <si>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</si>
  <si>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</si>
  <si>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</si>
  <si>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</si>
  <si>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</si>
  <si>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</si>
  <si>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</si>
  <si>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</si>
  <si>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</si>
  <si>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</si>
  <si>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</si>
  <si>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</si>
  <si>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</si>
  <si>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</si>
  <si>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</si>
  <si>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</si>
  <si>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</si>
  <si>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</si>
  <si>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</si>
  <si>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</si>
  <si>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</si>
  <si>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</si>
  <si>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</si>
  <si>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</si>
  <si>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</si>
  <si>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</si>
  <si>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</si>
  <si>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</si>
  <si>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</si>
  <si>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</si>
  <si>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</si>
  <si>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</si>
  <si>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</si>
  <si>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</si>
  <si>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</si>
  <si>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</si>
  <si>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</si>
  <si>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</si>
  <si>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</si>
  <si>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</si>
  <si>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</si>
  <si>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</si>
  <si>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</si>
  <si>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</si>
  <si>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</si>
  <si>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</si>
  <si>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</si>
  <si>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</si>
  <si>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</si>
  <si>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</si>
  <si>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</si>
  <si>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</si>
  <si>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</si>
  <si>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</si>
  <si>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</si>
  <si>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</si>
  <si>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</si>
  <si>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</si>
  <si>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</si>
  <si>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</si>
  <si>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</si>
  <si>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</si>
  <si>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</si>
  <si>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</si>
  <si>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</si>
  <si>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</si>
  <si>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</si>
  <si>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</si>
  <si>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</si>
  <si>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</si>
  <si>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</si>
  <si>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</si>
  <si>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</si>
  <si>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</si>
  <si>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</si>
  <si>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</si>
  <si>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</si>
  <si>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</si>
  <si>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</si>
  <si>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</si>
  <si>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</si>
  <si>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</si>
  <si>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</si>
  <si>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</si>
  <si>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</si>
  <si>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</si>
  <si>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</si>
  <si>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</si>
  <si>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</si>
  <si>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</si>
  <si>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</si>
  <si>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</si>
  <si>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</si>
  <si>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</si>
  <si>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</si>
  <si>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</si>
  <si>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</si>
  <si>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</si>
  <si>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</si>
  <si>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</si>
  <si>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</si>
  <si>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</si>
  <si>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</si>
  <si>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</si>
  <si>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</si>
  <si>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</si>
  <si>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</si>
  <si>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</si>
  <si>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</si>
  <si>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</si>
  <si>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</si>
  <si>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</si>
  <si>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</si>
  <si>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</si>
  <si>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</si>
  <si>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</si>
  <si>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</si>
  <si>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</si>
  <si>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</si>
  <si>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</si>
  <si>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</si>
  <si>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</si>
  <si>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</si>
  <si>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</si>
  <si>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</si>
  <si>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</si>
  <si>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</si>
  <si>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</si>
  <si>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</si>
  <si>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</si>
  <si>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</si>
  <si>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</si>
  <si>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</si>
  <si>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</si>
  <si>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</si>
  <si>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</si>
  <si>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</si>
  <si>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</si>
  <si>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</si>
  <si>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</si>
  <si>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</si>
  <si>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</si>
  <si>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</si>
  <si>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</si>
  <si>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</si>
  <si>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</si>
  <si>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</si>
  <si>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</si>
  <si>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</si>
  <si>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</si>
  <si>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</si>
  <si>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</si>
  <si>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</si>
  <si>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</si>
  <si>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</si>
  <si>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</si>
  <si>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</si>
  <si>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</si>
  <si>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</si>
  <si>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</si>
  <si>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</si>
  <si>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</si>
  <si>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</si>
  <si>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</si>
  <si>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</si>
  <si>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</si>
  <si>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</si>
  <si>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</si>
  <si>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</si>
  <si>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</si>
  <si>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</si>
  <si>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</si>
  <si>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</si>
  <si>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</si>
  <si>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</si>
  <si>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</si>
  <si>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</si>
  <si>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</si>
  <si>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</si>
  <si>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</si>
  <si>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</si>
  <si>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</si>
  <si>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</si>
  <si>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</si>
  <si>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</si>
  <si>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</si>
  <si>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</si>
  <si>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</si>
  <si>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</si>
  <si>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</si>
  <si>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</si>
  <si>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</si>
  <si>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</si>
  <si>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</si>
  <si>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</si>
  <si>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</si>
  <si>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</si>
  <si>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</si>
  <si>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</si>
  <si>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</si>
  <si>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</si>
  <si>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</si>
  <si>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</si>
  <si>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</si>
  <si>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</si>
  <si>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</si>
  <si>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</si>
  <si>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</si>
  <si>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</si>
  <si>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</si>
  <si>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</si>
  <si>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</si>
  <si>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</si>
  <si>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</si>
  <si>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</si>
  <si>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</si>
  <si>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</si>
  <si>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</si>
  <si>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</si>
  <si>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</si>
  <si>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</si>
  <si>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</si>
  <si>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</si>
  <si>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</si>
  <si>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</si>
  <si>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</si>
  <si>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</si>
  <si>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</si>
  <si>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</si>
  <si>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</si>
  <si>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</si>
  <si>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</si>
  <si>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</si>
  <si>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</si>
  <si>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</si>
  <si>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</si>
  <si>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</si>
  <si>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</si>
  <si>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</si>
  <si>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</si>
  <si>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</si>
  <si>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</si>
  <si>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</si>
  <si>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</si>
  <si>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</si>
  <si>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</si>
  <si>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</si>
  <si>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</si>
  <si>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</si>
  <si>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</si>
  <si>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</si>
  <si>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</si>
  <si>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</si>
  <si>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</si>
  <si>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</si>
  <si>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</si>
  <si>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</si>
  <si>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</si>
  <si>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</si>
  <si>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</si>
  <si>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</si>
  <si>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</si>
  <si>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</si>
  <si>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</si>
  <si>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</si>
  <si>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</si>
  <si>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</si>
  <si>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</si>
  <si>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</si>
  <si>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</si>
  <si>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</si>
  <si>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</si>
  <si>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</si>
  <si>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</si>
  <si>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</si>
  <si>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</si>
  <si>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</si>
  <si>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</si>
  <si>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</si>
  <si>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</si>
  <si>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</si>
  <si>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</si>
  <si>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</si>
  <si>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</si>
  <si>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</si>
  <si>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</si>
  <si>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</si>
  <si>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</si>
  <si>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</si>
  <si>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</si>
  <si>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</si>
  <si>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</si>
  <si>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</si>
  <si>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</si>
  <si>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</si>
  <si>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</si>
  <si>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</si>
  <si>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</si>
  <si>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</si>
  <si>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</si>
  <si>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</si>
  <si>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</si>
  <si>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</si>
  <si>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</si>
  <si>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</si>
  <si>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</si>
  <si>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</si>
  <si>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</si>
  <si>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</si>
  <si>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</si>
  <si>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</si>
  <si>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</si>
  <si>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</si>
  <si>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</si>
  <si>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</si>
  <si>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</si>
  <si>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</si>
  <si>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</si>
  <si>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</si>
  <si>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</si>
  <si>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</si>
  <si>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</si>
  <si>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</si>
  <si>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</si>
  <si>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</si>
  <si>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</si>
  <si>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</si>
  <si>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</si>
  <si>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</si>
  <si>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</si>
  <si>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</si>
  <si>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</si>
  <si>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</si>
  <si>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</si>
  <si>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</si>
  <si>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</si>
  <si>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</si>
  <si>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</si>
  <si>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</si>
  <si>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</si>
  <si>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</si>
  <si>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</si>
  <si>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</si>
  <si>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</si>
  <si>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</si>
  <si>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</si>
  <si>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</si>
  <si>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</si>
  <si>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</si>
  <si>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</si>
  <si>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</si>
  <si>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</si>
  <si>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</si>
  <si>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</si>
  <si>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</si>
  <si>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</si>
  <si>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</si>
  <si>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</si>
  <si>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</si>
  <si>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</si>
  <si>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</si>
  <si>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</si>
  <si>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</si>
  <si>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</si>
  <si>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</si>
  <si>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</si>
  <si>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</si>
  <si>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</si>
  <si>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</si>
  <si>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</si>
  <si>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</si>
  <si>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</si>
  <si>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</si>
  <si>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</si>
  <si>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</si>
  <si>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</si>
  <si>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</si>
  <si>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</si>
  <si>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</si>
  <si>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</si>
  <si>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</si>
  <si>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</si>
  <si>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</si>
  <si>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</si>
  <si>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</si>
  <si>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</si>
  <si>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</si>
  <si>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</si>
  <si>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</si>
  <si>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</si>
  <si>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</si>
  <si>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</si>
  <si>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</si>
  <si>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</si>
  <si>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</si>
  <si>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</si>
  <si>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</si>
  <si>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</si>
  <si>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</si>
  <si>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</si>
  <si>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</si>
  <si>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</si>
  <si>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</si>
  <si>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</si>
  <si>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</si>
  <si>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</si>
  <si>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</si>
  <si>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</si>
  <si>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</si>
  <si>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</si>
  <si>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</si>
  <si>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</si>
  <si>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</si>
  <si>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</si>
  <si>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</si>
  <si>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</si>
  <si>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</si>
  <si>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</si>
  <si>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</si>
  <si>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</si>
  <si>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</si>
  <si>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</si>
  <si>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</si>
  <si>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</si>
  <si>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</si>
  <si>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</si>
  <si>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</si>
  <si>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</si>
  <si>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</si>
  <si>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</si>
  <si>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</si>
  <si>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</si>
  <si>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</si>
  <si>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</si>
  <si>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</si>
  <si>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</si>
  <si>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</si>
  <si>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</si>
  <si>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</si>
  <si>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</si>
  <si>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</si>
  <si>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</si>
  <si>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</si>
  <si>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</si>
  <si>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</si>
  <si>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</si>
  <si>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</si>
  <si>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</si>
  <si>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</si>
  <si>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</si>
  <si>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</si>
  <si>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</si>
  <si>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</si>
  <si>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</si>
  <si>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</si>
  <si>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</si>
  <si>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</si>
  <si>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</si>
  <si>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</si>
  <si>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</si>
  <si>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</si>
  <si>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</si>
  <si>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</si>
  <si>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</si>
  <si>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</si>
  <si>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</si>
  <si>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</si>
  <si>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</si>
  <si>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</si>
  <si>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</si>
  <si>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</si>
  <si>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</si>
  <si>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</si>
  <si>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</si>
  <si>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</si>
  <si>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</si>
  <si>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</si>
  <si>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</si>
  <si>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</si>
  <si>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</si>
  <si>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</si>
  <si>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</si>
  <si>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</si>
  <si>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</si>
  <si>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</si>
  <si>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</si>
  <si>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</si>
  <si>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</si>
  <si>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</si>
  <si>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</si>
  <si>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</si>
  <si>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</si>
  <si>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</si>
  <si>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</si>
  <si>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</si>
  <si>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</si>
  <si>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</si>
  <si>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</si>
  <si>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</si>
  <si>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</si>
  <si>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</si>
  <si>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</si>
  <si>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</si>
  <si>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</si>
  <si>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</si>
  <si>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</si>
  <si>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</si>
  <si>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</si>
  <si>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</si>
  <si>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</si>
  <si>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</si>
  <si>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</si>
  <si>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</si>
  <si>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</si>
  <si>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</si>
  <si>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</si>
  <si>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</si>
  <si>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</si>
  <si>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</si>
  <si>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</si>
  <si>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</si>
  <si>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</si>
  <si>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</si>
  <si>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</si>
  <si>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</si>
  <si>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</si>
  <si>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</si>
  <si>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</si>
  <si>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</si>
  <si>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</si>
  <si>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</si>
  <si>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</si>
  <si>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</si>
  <si>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</si>
  <si>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</si>
  <si>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</si>
  <si>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</si>
  <si>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</si>
  <si>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</si>
  <si>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</si>
  <si>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</si>
  <si>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</si>
  <si>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</si>
  <si>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</si>
  <si>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</si>
  <si>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</si>
  <si>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</si>
  <si>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</si>
  <si>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</si>
  <si>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</si>
  <si>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</si>
  <si>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</si>
  <si>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</si>
  <si>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</si>
  <si>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</si>
  <si>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</si>
  <si>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</si>
  <si>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</si>
  <si>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</si>
  <si>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</si>
  <si>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</si>
  <si>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</si>
  <si>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</si>
  <si>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</si>
  <si>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</si>
  <si>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</si>
  <si>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</si>
  <si>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</si>
  <si>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</si>
  <si>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</si>
  <si>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</si>
  <si>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</si>
  <si>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</si>
  <si>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</si>
  <si>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</si>
  <si>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</si>
  <si>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</si>
  <si>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</si>
  <si>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</si>
  <si>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</si>
  <si>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</si>
  <si>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</si>
  <si>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</si>
  <si>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</si>
  <si>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</si>
  <si>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</si>
  <si>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</si>
  <si>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</si>
  <si>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</si>
  <si>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</si>
  <si>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</si>
  <si>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</si>
  <si>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</si>
  <si>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</si>
  <si>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</si>
  <si>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</si>
  <si>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</si>
  <si>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</si>
  <si>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</si>
  <si>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</si>
  <si>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</si>
  <si>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</si>
  <si>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</si>
  <si>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</si>
  <si>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</si>
  <si>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</si>
  <si>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</si>
  <si>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</si>
  <si>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</si>
  <si>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</si>
  <si>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</si>
  <si>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</si>
  <si>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</si>
  <si>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</si>
  <si>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</si>
  <si>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</si>
  <si>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</si>
  <si>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</si>
  <si>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</si>
  <si>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</si>
  <si>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</si>
  <si>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</si>
  <si>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</si>
  <si>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</si>
  <si>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</si>
  <si>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</si>
  <si>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</si>
  <si>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</si>
  <si>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</si>
  <si>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</si>
  <si>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</si>
  <si>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</si>
  <si>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</si>
  <si>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</si>
  <si>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</si>
  <si>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</si>
  <si>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</si>
  <si>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</si>
  <si>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</si>
  <si>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</si>
  <si>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</si>
  <si>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</si>
  <si>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</si>
  <si>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</si>
  <si>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</si>
  <si>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</si>
  <si>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</si>
  <si>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</si>
  <si>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</si>
  <si>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</si>
  <si>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</si>
  <si>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</si>
  <si>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</si>
  <si>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</si>
  <si>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</si>
  <si>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</si>
  <si>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</si>
  <si>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</si>
  <si>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</si>
  <si>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</si>
  <si>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</si>
  <si>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</si>
  <si>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</si>
  <si>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</si>
  <si>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</si>
  <si>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</si>
  <si>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</si>
  <si>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</si>
  <si>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</si>
  <si>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</si>
  <si>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</si>
  <si>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</si>
  <si>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</si>
  <si>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</si>
  <si>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</si>
  <si>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</si>
  <si>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</si>
  <si>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</si>
  <si>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</si>
  <si>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</si>
  <si>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</si>
  <si>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</si>
  <si>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</si>
  <si>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</si>
  <si>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</si>
  <si>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</si>
  <si>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</si>
  <si>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</si>
  <si>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</si>
  <si>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</si>
  <si>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</si>
  <si>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</si>
  <si>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</si>
  <si>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</si>
  <si>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</si>
  <si>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</si>
  <si>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</si>
  <si>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</si>
  <si>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</si>
  <si>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</si>
  <si>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</si>
  <si>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</si>
  <si>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</si>
  <si>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</si>
  <si>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</si>
  <si>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</si>
  <si>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</si>
  <si>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</si>
  <si>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</si>
  <si>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</si>
  <si>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</si>
  <si>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</si>
  <si>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</si>
  <si>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</si>
  <si>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</si>
  <si>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</si>
  <si>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</si>
  <si>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</si>
  <si>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</si>
  <si>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</si>
  <si>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</si>
  <si>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</si>
  <si>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</si>
  <si>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</si>
  <si>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</si>
  <si>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</si>
  <si>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</si>
  <si>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</si>
  <si>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</si>
  <si>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</si>
  <si>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</si>
  <si>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</si>
  <si>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</si>
  <si>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</si>
  <si>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</si>
  <si>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</si>
  <si>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</si>
  <si>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</si>
  <si>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</si>
  <si>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</si>
  <si>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</si>
  <si>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</si>
  <si>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</si>
  <si>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</si>
  <si>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</si>
  <si>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</si>
  <si>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</si>
  <si>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</si>
  <si>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</si>
  <si>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</si>
  <si>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</si>
  <si>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</si>
  <si>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</si>
  <si>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</si>
  <si>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</si>
  <si>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</si>
  <si>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</si>
  <si>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</si>
  <si>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</si>
  <si>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</si>
  <si>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</si>
  <si>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</si>
  <si>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</si>
  <si>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</si>
  <si>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</si>
  <si>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</si>
  <si>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</si>
  <si>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</si>
  <si>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</si>
  <si>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</si>
  <si>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</si>
  <si>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</si>
  <si>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</si>
  <si>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</si>
  <si>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</si>
  <si>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</si>
  <si>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</si>
  <si>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</si>
  <si>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</si>
  <si>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</si>
  <si>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</si>
  <si>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</si>
  <si>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</si>
  <si>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</si>
  <si>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</si>
  <si>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</si>
  <si>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</si>
  <si>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</si>
  <si>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</si>
  <si>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</si>
  <si>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</si>
  <si>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</si>
  <si>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</si>
  <si>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</si>
  <si>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</si>
  <si>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</si>
  <si>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</si>
  <si>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</si>
  <si>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</si>
  <si>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</si>
  <si>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</si>
  <si>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</si>
  <si>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</si>
  <si>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</si>
  <si>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</si>
  <si>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</si>
  <si>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</si>
  <si>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</si>
  <si>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</si>
  <si>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</si>
  <si>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</si>
  <si>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</si>
  <si>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</si>
  <si>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</si>
  <si>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</si>
  <si>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</si>
  <si>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</si>
  <si>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</si>
  <si>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</si>
  <si>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</si>
  <si>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</si>
  <si>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</si>
  <si>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</si>
  <si>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</si>
  <si>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</si>
  <si>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</si>
  <si>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</si>
  <si>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</si>
  <si>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</si>
  <si>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</si>
  <si>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</si>
  <si>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</si>
  <si>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</si>
  <si>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</si>
  <si>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</si>
  <si>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</si>
  <si>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</si>
  <si>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</si>
  <si>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</si>
  <si>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</si>
  <si>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</si>
  <si>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</si>
  <si>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</si>
  <si>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</si>
  <si>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</si>
  <si>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</si>
  <si>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</si>
  <si>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</si>
  <si>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</si>
  <si>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</si>
  <si>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</si>
  <si>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</si>
  <si>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</si>
  <si>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</si>
  <si>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</si>
  <si>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</si>
  <si>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</si>
  <si>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</si>
  <si>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</si>
  <si>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</si>
  <si>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</si>
  <si>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</si>
  <si>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</si>
  <si>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</si>
  <si>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</si>
  <si>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</si>
  <si>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</si>
  <si>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</si>
  <si>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</si>
  <si>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</si>
  <si>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</si>
  <si>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</si>
  <si>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</si>
  <si>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</si>
  <si>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</si>
  <si>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</si>
  <si>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</si>
  <si>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</si>
  <si>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</si>
  <si>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</si>
  <si>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</si>
  <si>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</si>
  <si>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</si>
  <si>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</si>
  <si>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</si>
  <si>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</si>
  <si>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</si>
  <si>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</si>
  <si>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</si>
  <si>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</si>
  <si>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</si>
  <si>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</si>
  <si>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</si>
  <si>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</si>
  <si>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</si>
  <si>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</si>
  <si>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</si>
  <si>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</si>
  <si>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</si>
  <si>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</si>
  <si>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</si>
  <si>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</si>
  <si>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</si>
  <si>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</si>
  <si>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</si>
  <si>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</si>
  <si>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</si>
  <si>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</si>
  <si>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</si>
  <si>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</si>
  <si>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</si>
  <si>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</si>
  <si>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</si>
  <si>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</si>
  <si>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</si>
  <si>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</si>
  <si>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</si>
  <si>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</si>
  <si>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</si>
  <si>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</si>
  <si>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</si>
  <si>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</si>
  <si>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</si>
  <si>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</si>
  <si>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</si>
  <si>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</si>
  <si>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</si>
  <si>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</si>
  <si>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</si>
  <si>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</si>
  <si>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</si>
  <si>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</si>
  <si>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</si>
  <si>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</si>
  <si>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</si>
  <si>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</si>
  <si>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</si>
  <si>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</si>
  <si>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</si>
  <si>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</si>
  <si>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</si>
  <si>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</si>
  <si>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</si>
  <si>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</si>
  <si>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</si>
  <si>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</si>
  <si>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</si>
  <si>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</si>
  <si>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</si>
  <si>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</si>
  <si>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</si>
  <si>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</si>
  <si>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</si>
  <si>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</si>
  <si>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</si>
  <si>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</si>
  <si>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</si>
  <si>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</si>
  <si>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</si>
  <si>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</si>
  <si>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</si>
  <si>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</si>
  <si>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</si>
  <si>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</si>
  <si>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</si>
  <si>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</si>
  <si>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</si>
  <si>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</si>
  <si>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</si>
  <si>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</si>
  <si>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</si>
  <si>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</si>
  <si>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</si>
  <si>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</si>
  <si>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</si>
  <si>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</si>
  <si>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</si>
  <si>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</si>
  <si>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</si>
  <si>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</si>
  <si>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</si>
  <si>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</si>
  <si>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</si>
  <si>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</si>
  <si>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</si>
  <si>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</si>
  <si>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</si>
  <si>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</si>
  <si>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</si>
  <si>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</si>
  <si>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</si>
  <si>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</si>
  <si>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</si>
  <si>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</si>
  <si>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</si>
  <si>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</si>
  <si>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</si>
  <si>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</si>
  <si>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</si>
  <si>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</si>
  <si>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</si>
  <si>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</si>
  <si>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</si>
  <si>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</si>
  <si>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</si>
  <si>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</si>
  <si>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</si>
  <si>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</si>
  <si>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</si>
  <si>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</si>
  <si>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</si>
  <si>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</si>
  <si>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</si>
  <si>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</si>
  <si>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</si>
  <si>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</si>
  <si>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</si>
  <si>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</si>
  <si>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</si>
  <si>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</si>
  <si>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</si>
  <si>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</si>
  <si>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</si>
  <si>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</si>
  <si>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</si>
  <si>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</si>
  <si>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</si>
  <si>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</si>
  <si>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</si>
  <si>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</si>
  <si>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</si>
  <si>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</si>
  <si>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</si>
  <si>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</si>
  <si>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</si>
  <si>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</si>
  <si>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</si>
  <si>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</si>
  <si>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</si>
  <si>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</si>
  <si>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</si>
  <si>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</si>
  <si>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</si>
  <si>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</si>
  <si>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</si>
  <si>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</si>
  <si>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</si>
  <si>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</si>
  <si>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</si>
  <si>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</si>
  <si>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</si>
  <si>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</si>
  <si>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</si>
  <si>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</si>
  <si>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</si>
  <si>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</si>
  <si>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</si>
  <si>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</si>
  <si>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</si>
  <si>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</si>
  <si>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</si>
  <si>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</si>
  <si>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</si>
  <si>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</si>
  <si>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</si>
  <si>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</si>
  <si>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</si>
  <si>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</si>
  <si>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</si>
  <si>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</si>
  <si>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</si>
  <si>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</si>
  <si>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</si>
  <si>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</si>
  <si>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</si>
  <si>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</si>
  <si>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</si>
  <si>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</si>
  <si>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</si>
  <si>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</si>
  <si>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</si>
  <si>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</si>
  <si>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</si>
  <si>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</si>
  <si>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</si>
  <si>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</si>
  <si>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</si>
  <si>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</si>
  <si>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</si>
  <si>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</si>
  <si>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</si>
  <si>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</si>
  <si>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</si>
  <si>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</si>
  <si>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</si>
  <si>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</si>
  <si>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</si>
  <si>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</si>
  <si>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</si>
  <si>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</si>
  <si>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</si>
  <si>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</si>
  <si>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</si>
  <si>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</si>
  <si>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</si>
  <si>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</si>
  <si>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</si>
  <si>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</si>
  <si>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</si>
  <si>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</si>
  <si>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</si>
  <si>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</si>
  <si>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</si>
  <si>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</si>
  <si>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</si>
  <si>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</si>
  <si>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</si>
  <si>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</si>
  <si>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</si>
  <si>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</si>
  <si>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</si>
  <si>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</si>
  <si>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</si>
  <si>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</si>
  <si>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</si>
  <si>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</si>
  <si>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</si>
  <si>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</si>
  <si>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</si>
  <si>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</si>
  <si>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</si>
  <si>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</si>
  <si>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</si>
  <si>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</si>
  <si>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</si>
  <si>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</si>
  <si>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</si>
  <si>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</si>
  <si>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</si>
  <si>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</si>
  <si>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</si>
  <si>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</si>
  <si>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</si>
  <si>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</si>
  <si>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</si>
  <si>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</si>
  <si>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</si>
  <si>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</si>
  <si>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</si>
  <si>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</si>
  <si>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</si>
  <si>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</si>
  <si>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</si>
  <si>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</si>
  <si>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</si>
  <si>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</si>
  <si>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</si>
  <si>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</si>
  <si>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</si>
  <si>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</si>
  <si>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</si>
  <si>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</si>
  <si>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</si>
  <si>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</si>
  <si>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</si>
  <si>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</si>
  <si>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</si>
  <si>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</si>
  <si>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</si>
  <si>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</si>
  <si>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</si>
  <si>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</si>
  <si>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</si>
  <si>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</si>
  <si>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</si>
  <si>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</si>
  <si>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</si>
  <si>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</si>
  <si>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</si>
  <si>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</si>
  <si>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</si>
  <si>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</si>
  <si>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</si>
  <si>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</si>
  <si>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</si>
  <si>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</si>
  <si>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</si>
  <si>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</si>
  <si>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</si>
  <si>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</si>
  <si>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</si>
  <si>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</si>
  <si>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</si>
  <si>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</si>
  <si>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</si>
  <si>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</si>
  <si>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</si>
  <si>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</si>
  <si>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</si>
  <si>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</si>
  <si>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</si>
  <si>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</si>
  <si>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</si>
  <si>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</si>
  <si>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</si>
  <si>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</si>
  <si>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</si>
  <si>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</si>
  <si>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</si>
  <si>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</si>
  <si>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</si>
  <si>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</si>
  <si>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</si>
  <si>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</si>
  <si>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</si>
  <si>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</si>
  <si>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</si>
  <si>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</si>
  <si>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</si>
  <si>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</si>
  <si>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</si>
  <si>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</si>
  <si>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</si>
  <si>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</si>
  <si>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</si>
  <si>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</si>
  <si>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</si>
  <si>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</si>
  <si>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</si>
  <si>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</si>
  <si>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</si>
  <si>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</si>
  <si>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</si>
  <si>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</si>
  <si>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</si>
  <si>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</si>
  <si>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</si>
  <si>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</si>
  <si>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</si>
  <si>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</si>
  <si>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</si>
  <si>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</si>
  <si>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</si>
  <si>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</si>
  <si>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</si>
  <si>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</si>
  <si>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</si>
  <si>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</si>
  <si>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</si>
  <si>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</si>
  <si>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</si>
  <si>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</si>
  <si>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</si>
  <si>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</si>
  <si>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</si>
  <si>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</si>
  <si>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</si>
  <si>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</si>
  <si>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</si>
  <si>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</si>
  <si>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</si>
  <si>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</si>
  <si>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</si>
  <si>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</si>
  <si>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</si>
  <si>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</si>
  <si>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</si>
  <si>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</si>
  <si>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</si>
  <si>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</si>
  <si>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</si>
  <si>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</si>
  <si>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</si>
  <si>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</si>
  <si>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</si>
  <si>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</si>
  <si>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</si>
  <si>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</si>
  <si>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</si>
  <si>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</si>
  <si>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</si>
  <si>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</si>
  <si>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</si>
  <si>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</si>
  <si>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</si>
  <si>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</si>
  <si>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</si>
  <si>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</si>
  <si>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</si>
  <si>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</si>
  <si>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</si>
  <si>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</si>
  <si>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</si>
  <si>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</si>
  <si>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</si>
  <si>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</si>
  <si>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</si>
  <si>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</si>
  <si>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</si>
  <si>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</si>
  <si>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</si>
  <si>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</si>
  <si>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</si>
  <si>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</si>
  <si>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</si>
  <si>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</si>
  <si>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</si>
  <si>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</si>
  <si>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</si>
  <si>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</si>
  <si>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</si>
  <si>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</si>
  <si>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</si>
  <si>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</si>
  <si>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</si>
  <si>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</si>
  <si>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</si>
  <si>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</si>
  <si>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</si>
  <si>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</si>
  <si>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</si>
  <si>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</si>
  <si>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</si>
  <si>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</si>
  <si>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</si>
  <si>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</si>
  <si>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</si>
  <si>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</si>
  <si>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</si>
  <si>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</si>
  <si>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</si>
  <si>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</si>
  <si>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</si>
  <si>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</si>
  <si>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</si>
  <si>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</si>
  <si>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</si>
  <si>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</si>
  <si>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</si>
  <si>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</si>
  <si>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</si>
  <si>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</si>
  <si>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</si>
  <si>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</si>
  <si>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</si>
  <si>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</si>
  <si>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</si>
  <si>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</si>
  <si>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</si>
  <si>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</si>
  <si>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</si>
  <si>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</si>
  <si>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</si>
  <si>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</si>
  <si>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</si>
  <si>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</si>
  <si>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</si>
  <si>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</si>
  <si>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</si>
  <si>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</si>
  <si>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</si>
  <si>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</si>
  <si>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</si>
  <si>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</si>
  <si>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</si>
  <si>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</si>
  <si>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</si>
  <si>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</si>
  <si>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</si>
  <si>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</si>
  <si>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</si>
  <si>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</si>
  <si>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</si>
  <si>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</si>
  <si>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</si>
  <si>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</si>
  <si>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</si>
  <si>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</si>
  <si>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</si>
  <si>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</si>
  <si>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</si>
  <si>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</si>
  <si>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</si>
  <si>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</si>
  <si>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</si>
  <si>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</si>
  <si>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</si>
  <si>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</si>
  <si>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</si>
  <si>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</si>
  <si>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</si>
  <si>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</si>
  <si>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</si>
  <si>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</si>
  <si>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</si>
  <si>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</si>
  <si>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</si>
  <si>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</si>
  <si>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</si>
  <si>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</si>
  <si>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</si>
  <si>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</si>
  <si>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</si>
  <si>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</si>
  <si>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</si>
  <si>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</si>
  <si>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</si>
  <si>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</si>
  <si>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</si>
  <si>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</si>
  <si>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</si>
  <si>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</si>
  <si>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</si>
  <si>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</si>
  <si>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</si>
  <si>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</si>
  <si>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</si>
  <si>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</si>
  <si>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</si>
  <si>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</si>
  <si>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</si>
  <si>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</si>
  <si>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</si>
  <si>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</si>
  <si>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</si>
  <si>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</si>
  <si>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</si>
  <si>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</si>
  <si>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</si>
  <si>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</si>
  <si>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</si>
  <si>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</si>
  <si>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</si>
  <si>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</si>
  <si>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</si>
  <si>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</si>
  <si>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</si>
  <si>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</si>
  <si>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</si>
  <si>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</si>
  <si>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</si>
  <si>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</si>
  <si>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</si>
  <si>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</si>
  <si>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</si>
  <si>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</si>
  <si>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</si>
  <si>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</si>
  <si>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</si>
  <si>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</si>
  <si>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</si>
  <si>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</si>
  <si>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</si>
  <si>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</si>
  <si>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</si>
  <si>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</si>
  <si>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</si>
  <si>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</si>
  <si>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</si>
  <si>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</si>
  <si>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</si>
  <si>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</si>
  <si>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</si>
  <si>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</si>
  <si>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</si>
  <si>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</si>
  <si>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</si>
  <si>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</si>
  <si>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</si>
  <si>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</si>
  <si>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</si>
  <si>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</si>
  <si>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</si>
  <si>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</si>
  <si>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</si>
  <si>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</si>
  <si>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</si>
  <si>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</si>
  <si>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</si>
  <si>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</si>
  <si>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</si>
  <si>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</si>
  <si>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</si>
  <si>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</si>
  <si>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</si>
  <si>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</si>
  <si>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</si>
  <si>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</si>
  <si>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</si>
  <si>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</si>
  <si>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</si>
  <si>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</si>
  <si>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</si>
  <si>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</si>
  <si>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</si>
  <si>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</si>
  <si>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</si>
  <si>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</si>
  <si>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</si>
  <si>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</si>
  <si>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</si>
  <si>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</si>
  <si>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</si>
  <si>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</si>
  <si>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</si>
  <si>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</si>
  <si>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</si>
  <si>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</si>
  <si>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</si>
  <si>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</si>
  <si>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</si>
  <si>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</si>
  <si>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</si>
  <si>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</si>
  <si>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</si>
  <si>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</si>
  <si>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</si>
  <si>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</si>
  <si>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</si>
  <si>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</si>
  <si>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</si>
  <si>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</si>
  <si>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</si>
  <si>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</si>
  <si>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</si>
  <si>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</si>
  <si>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</si>
  <si>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</si>
  <si>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</si>
  <si>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</si>
  <si>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</si>
  <si>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</si>
  <si>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</si>
  <si>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</si>
  <si>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</si>
  <si>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</si>
  <si>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</si>
  <si>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</si>
  <si>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</si>
  <si>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</si>
  <si>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</si>
  <si>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</si>
  <si>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</si>
  <si>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</si>
  <si>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</si>
  <si>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</si>
  <si>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</si>
  <si>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</si>
  <si>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</si>
  <si>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</si>
  <si>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</si>
  <si>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</si>
  <si>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</si>
  <si>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</si>
  <si>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</si>
  <si>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</si>
  <si>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</si>
  <si>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</si>
  <si>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</si>
  <si>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</si>
  <si>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</si>
  <si>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</si>
  <si>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</si>
  <si>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</si>
  <si>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</si>
  <si>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</si>
  <si>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</si>
  <si>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</si>
  <si>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</si>
  <si>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</si>
  <si>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</si>
  <si>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</si>
  <si>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</si>
  <si>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</si>
  <si>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</si>
  <si>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</si>
  <si>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</si>
  <si>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</si>
  <si>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</si>
  <si>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</si>
  <si>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</si>
  <si>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</si>
  <si>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</si>
  <si>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</si>
  <si>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</si>
  <si>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</si>
  <si>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</si>
  <si>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</si>
  <si>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</si>
  <si>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</si>
  <si>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</si>
  <si>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</si>
  <si>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</si>
  <si>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</si>
  <si>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</si>
  <si>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</si>
  <si>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</si>
  <si>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</si>
  <si>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</si>
  <si>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</si>
  <si>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</si>
  <si>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</si>
  <si>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</si>
  <si>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</si>
  <si>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</si>
  <si>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</si>
  <si>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</si>
  <si>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</si>
  <si>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</si>
  <si>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</si>
  <si>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</si>
  <si>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</si>
  <si>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</si>
  <si>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</si>
  <si>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</si>
  <si>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</si>
  <si>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</si>
  <si>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</si>
  <si>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</si>
  <si>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</si>
  <si>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</si>
  <si>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</si>
  <si>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</si>
  <si>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</si>
  <si>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</si>
  <si>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</si>
  <si>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</si>
  <si>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</si>
  <si>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</si>
  <si>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</si>
  <si>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</si>
  <si>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</si>
  <si>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</si>
  <si>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</si>
  <si>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</si>
  <si>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</si>
  <si>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</si>
  <si>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</si>
  <si>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</si>
  <si>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</si>
  <si>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</si>
  <si>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</si>
  <si>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</si>
  <si>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</si>
  <si>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</si>
  <si>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</si>
  <si>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</si>
  <si>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</si>
  <si>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</si>
  <si>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</si>
  <si>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</si>
  <si>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</si>
  <si>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</si>
  <si>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</si>
  <si>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</si>
  <si>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</si>
  <si>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</si>
  <si>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</si>
  <si>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</si>
  <si>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</si>
  <si>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</si>
  <si>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</si>
  <si>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</si>
  <si>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</si>
  <si>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</si>
  <si>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</si>
  <si>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</si>
  <si>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</si>
  <si>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</si>
  <si>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</si>
  <si>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</si>
  <si>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</si>
  <si>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</si>
  <si>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</si>
  <si>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</si>
  <si>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</si>
  <si>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</si>
  <si>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</si>
  <si>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</si>
  <si>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</si>
  <si>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</si>
  <si>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</si>
  <si>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</si>
  <si>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</si>
  <si>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</si>
  <si>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</si>
  <si>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</si>
  <si>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</si>
  <si>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</si>
  <si>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</si>
  <si>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</si>
  <si>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</si>
  <si>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</si>
  <si>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</si>
  <si>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</si>
  <si>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</si>
  <si>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</si>
  <si>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</si>
  <si>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</si>
  <si>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</si>
  <si>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</si>
  <si>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</si>
  <si>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</si>
  <si>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</si>
  <si>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</si>
  <si>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</si>
  <si>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</si>
  <si>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</si>
  <si>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</si>
  <si>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</si>
  <si>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</si>
  <si>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</si>
  <si>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</si>
  <si>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</si>
  <si>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</si>
  <si>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</si>
  <si>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</si>
  <si>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</si>
  <si>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</si>
  <si>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</si>
  <si>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</si>
  <si>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</si>
  <si>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</si>
  <si>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</si>
  <si>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</si>
  <si>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</si>
  <si>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</si>
  <si>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</si>
  <si>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</si>
  <si>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</si>
  <si>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</si>
  <si>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</si>
  <si>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</si>
  <si>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</si>
  <si>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</si>
  <si>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</si>
  <si>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</si>
  <si>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</si>
  <si>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</si>
  <si>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</si>
  <si>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</si>
  <si>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</si>
  <si>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</si>
  <si>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</si>
  <si>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</si>
  <si>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</si>
  <si>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</si>
  <si>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</si>
  <si>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</si>
  <si>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</si>
  <si>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</si>
  <si>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</si>
  <si>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</si>
  <si>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</si>
  <si>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</si>
  <si>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</si>
  <si>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</si>
  <si>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</si>
  <si>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</si>
  <si>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</si>
  <si>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</si>
  <si>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</si>
  <si>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</si>
  <si>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</si>
  <si>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</si>
  <si>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</si>
  <si>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</si>
  <si>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</si>
  <si>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</si>
  <si>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</si>
  <si>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</si>
  <si>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</si>
  <si>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</si>
  <si>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</si>
  <si>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</si>
  <si>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</si>
  <si>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</si>
  <si>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</si>
  <si>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</si>
  <si>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</si>
  <si>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</si>
  <si>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</si>
  <si>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</si>
  <si>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</si>
  <si>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</si>
  <si>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</si>
  <si>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</si>
  <si>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</si>
  <si>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</si>
  <si>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</si>
  <si>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</si>
  <si>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</si>
  <si>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</si>
  <si>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</si>
  <si>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</si>
  <si>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</si>
  <si>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</si>
  <si>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</si>
  <si>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</si>
  <si>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</si>
  <si>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</si>
  <si>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</si>
  <si>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</si>
  <si>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</si>
  <si>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</si>
  <si>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</si>
  <si>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</si>
  <si>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</si>
  <si>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</si>
  <si>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</si>
  <si>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</si>
  <si>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</si>
  <si>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</si>
  <si>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</si>
  <si>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</si>
  <si>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</si>
  <si>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</si>
  <si>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</si>
  <si>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</si>
  <si>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</si>
  <si>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</si>
  <si>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</si>
  <si>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</si>
  <si>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</si>
  <si>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</si>
  <si>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</si>
  <si>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</si>
  <si>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</si>
  <si>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</si>
  <si>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</si>
  <si>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</si>
  <si>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</si>
  <si>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</si>
  <si>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</si>
  <si>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</si>
  <si>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</si>
  <si>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</si>
  <si>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</si>
  <si>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</si>
  <si>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</si>
  <si>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</si>
  <si>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</si>
  <si>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</si>
  <si>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</si>
  <si>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</si>
  <si>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</si>
  <si>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</si>
  <si>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</si>
  <si>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</si>
  <si>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</si>
  <si>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</si>
  <si>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</si>
  <si>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</si>
  <si>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</si>
  <si>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</si>
  <si>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</si>
  <si>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</si>
  <si>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</si>
  <si>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</si>
  <si>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</si>
  <si>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</si>
  <si>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</si>
  <si>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</si>
  <si>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</si>
  <si>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</si>
  <si>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</si>
  <si>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</si>
  <si>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</si>
  <si>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</si>
  <si>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</si>
  <si>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</si>
  <si>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</si>
  <si>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</si>
  <si>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</si>
  <si>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</si>
  <si>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</si>
  <si>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</si>
  <si>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</si>
  <si>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</si>
  <si>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</si>
  <si>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</si>
  <si>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</si>
  <si>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</si>
  <si>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</si>
  <si>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</si>
  <si>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</si>
  <si>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</si>
  <si>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</si>
  <si>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</si>
  <si>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</si>
  <si>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</si>
  <si>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</si>
  <si>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</si>
  <si>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</si>
  <si>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</si>
  <si>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</si>
  <si>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</si>
  <si>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</si>
  <si>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</si>
  <si>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</si>
  <si>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</si>
  <si>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</si>
  <si>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</si>
  <si>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</si>
  <si>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</si>
  <si>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</si>
  <si>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</si>
  <si>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</si>
  <si>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</si>
  <si>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</si>
  <si>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</si>
  <si>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</si>
  <si>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</si>
  <si>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</si>
  <si>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</si>
  <si>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</si>
  <si>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</si>
  <si>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</si>
  <si>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</si>
  <si>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</si>
  <si>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</si>
  <si>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</si>
  <si>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</si>
  <si>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</si>
  <si>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</si>
  <si>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</si>
  <si>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</si>
  <si>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</si>
  <si>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</si>
  <si>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</si>
  <si>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</si>
  <si>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</si>
  <si>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</si>
  <si>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</si>
  <si>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</si>
  <si>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</si>
  <si>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</si>
  <si>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</si>
  <si>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</si>
  <si>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</si>
  <si>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</si>
  <si>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</si>
  <si>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</si>
  <si>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</si>
  <si>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</si>
  <si>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</si>
  <si>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</si>
  <si>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</si>
  <si>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</si>
  <si>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</si>
  <si>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</si>
  <si>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</si>
  <si>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</si>
  <si>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</si>
  <si>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</si>
  <si>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</si>
  <si>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</si>
  <si>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</si>
  <si>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</si>
  <si>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</si>
  <si>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</si>
  <si>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</si>
  <si>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</si>
  <si>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</si>
  <si>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</si>
  <si>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</si>
  <si>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</si>
  <si>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</si>
  <si>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</si>
  <si>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</si>
  <si>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</si>
  <si>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</si>
  <si>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</si>
  <si>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</si>
  <si>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</si>
  <si>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</si>
  <si>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</si>
  <si>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</si>
  <si>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</si>
  <si>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</si>
  <si>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</si>
  <si>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</si>
  <si>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</si>
  <si>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</si>
  <si>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</si>
  <si>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</si>
  <si>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</si>
  <si>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</si>
  <si>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</si>
  <si>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</si>
  <si>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</si>
  <si>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</si>
  <si>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</si>
  <si>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</si>
  <si>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</si>
  <si>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</si>
  <si>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</si>
  <si>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</si>
  <si>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</si>
  <si>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</si>
  <si>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</si>
  <si>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</si>
  <si>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</si>
  <si>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</si>
  <si>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</si>
  <si>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</si>
  <si>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</si>
  <si>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</si>
  <si>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</si>
  <si>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</si>
  <si>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</si>
  <si>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</si>
  <si>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</si>
  <si>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</si>
  <si>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</si>
  <si>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</si>
  <si>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</si>
  <si>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</si>
  <si>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</si>
  <si>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</si>
  <si>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</si>
  <si>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</si>
  <si>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</si>
  <si>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</si>
  <si>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</si>
  <si>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</si>
  <si>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</si>
  <si>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</si>
  <si>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</si>
  <si>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</si>
  <si>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</si>
  <si>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</si>
  <si>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</si>
  <si>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</si>
  <si>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</si>
  <si>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</si>
  <si>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</si>
  <si>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</si>
  <si>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</si>
  <si>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</si>
  <si>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</si>
  <si>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</si>
  <si>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</si>
  <si>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</si>
  <si>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</si>
  <si>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</si>
  <si>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</si>
  <si>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</si>
  <si>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</si>
  <si>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</si>
  <si>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</si>
  <si>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</si>
  <si>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</si>
  <si>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</si>
  <si>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</si>
  <si>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</si>
  <si>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</si>
  <si>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</si>
  <si>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</si>
  <si>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</si>
  <si>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</si>
  <si>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</si>
  <si>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</si>
  <si>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</si>
  <si>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</si>
  <si>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</si>
  <si>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</si>
  <si>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</si>
  <si>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</si>
  <si>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</si>
  <si>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</si>
  <si>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</si>
  <si>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</si>
  <si>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</si>
  <si>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</si>
  <si>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</si>
  <si>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</si>
  <si>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</si>
  <si>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</si>
  <si>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</si>
  <si>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</si>
  <si>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</si>
  <si>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</si>
  <si>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</si>
  <si>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</si>
  <si>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</si>
  <si>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</si>
  <si>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</si>
  <si>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</si>
  <si>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</si>
  <si>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</si>
  <si>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</si>
  <si>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</si>
  <si>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</si>
  <si>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</si>
  <si>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</si>
  <si>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</si>
  <si>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</si>
  <si>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</si>
  <si>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</si>
  <si>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</si>
  <si>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</si>
  <si>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</si>
  <si>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</si>
  <si>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</si>
  <si>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</si>
  <si>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</si>
  <si>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</si>
  <si>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</si>
  <si>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</si>
  <si>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</si>
  <si>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</si>
  <si>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</si>
  <si>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</si>
  <si>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</si>
  <si>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</si>
  <si>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</si>
  <si>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</si>
  <si>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</si>
  <si>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</si>
  <si>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</si>
  <si>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</si>
  <si>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</si>
  <si>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</si>
  <si>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</si>
  <si>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</si>
  <si>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</si>
  <si>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</si>
  <si>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</si>
  <si>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</si>
  <si>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</si>
  <si>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</si>
  <si>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</si>
  <si>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</si>
  <si>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</si>
  <si>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</si>
  <si>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</si>
  <si>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</si>
  <si>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</si>
  <si>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</si>
  <si>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</si>
  <si>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</si>
  <si>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</si>
  <si>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</si>
  <si>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</si>
  <si>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</si>
  <si>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</si>
  <si>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</si>
  <si>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</si>
  <si>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</si>
  <si>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</si>
  <si>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</si>
  <si>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</si>
  <si>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</si>
  <si>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</si>
  <si>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</si>
  <si>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</si>
  <si>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</si>
  <si>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</si>
  <si>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</si>
  <si>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</si>
  <si>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</si>
  <si>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</si>
  <si>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</si>
  <si>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</si>
  <si>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</si>
  <si>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</si>
  <si>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</si>
  <si>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</si>
  <si>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</si>
  <si>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</si>
  <si>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</si>
  <si>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</si>
  <si>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</si>
  <si>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</si>
  <si>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</si>
  <si>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</si>
  <si>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</si>
  <si>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</si>
  <si>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</si>
  <si>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</si>
  <si>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</si>
  <si>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</si>
  <si>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</si>
  <si>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</si>
  <si>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</si>
  <si>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</si>
  <si>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</si>
  <si>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</si>
  <si>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</si>
  <si>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</si>
  <si>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</si>
  <si>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</si>
  <si>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</si>
  <si>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</si>
  <si>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</si>
  <si>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</si>
  <si>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</si>
  <si>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</si>
  <si>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</si>
  <si>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</si>
  <si>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</si>
  <si>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</si>
  <si>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</si>
  <si>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</si>
  <si>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</si>
  <si>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</si>
  <si>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</si>
  <si>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</si>
  <si>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</si>
  <si>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</si>
  <si>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</si>
  <si>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</si>
  <si>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</si>
  <si>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</si>
  <si>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</si>
  <si>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</si>
  <si>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</si>
  <si>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</si>
  <si>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</si>
  <si>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</si>
  <si>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</si>
  <si>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</si>
  <si>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</si>
  <si>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</si>
  <si>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</si>
  <si>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</si>
  <si>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</si>
  <si>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</si>
  <si>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</si>
  <si>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</si>
  <si>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</si>
  <si>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</si>
  <si>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</si>
  <si>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</si>
  <si>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</si>
  <si>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</si>
  <si>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</si>
  <si>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</si>
  <si>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</si>
  <si>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</si>
  <si>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</si>
  <si>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</si>
  <si>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</si>
  <si>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</si>
  <si>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</si>
  <si>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</si>
  <si>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</si>
  <si>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</si>
  <si>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</si>
  <si>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</si>
  <si>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</si>
  <si>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</si>
  <si>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</si>
  <si>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</si>
  <si>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</si>
  <si>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</si>
  <si>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</si>
  <si>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</si>
  <si>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</si>
  <si>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</si>
  <si>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</si>
  <si>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</si>
  <si>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</si>
  <si>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</si>
  <si>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</si>
  <si>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</si>
  <si>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</si>
  <si>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</si>
  <si>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</si>
  <si>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</si>
  <si>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</si>
  <si>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</si>
  <si>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</si>
  <si>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</si>
  <si>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</si>
  <si>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</si>
  <si>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</si>
  <si>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</si>
  <si>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</si>
  <si>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</si>
  <si>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</si>
  <si>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</si>
  <si>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</si>
  <si>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</si>
  <si>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</si>
  <si>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</si>
  <si>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</si>
  <si>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</si>
  <si>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</si>
  <si>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</si>
  <si>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</si>
  <si>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</si>
  <si>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</si>
  <si>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</si>
  <si>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</si>
  <si>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</si>
  <si>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</si>
  <si>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</si>
  <si>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</si>
  <si>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</si>
  <si>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</si>
  <si>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</si>
  <si>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</si>
  <si>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</si>
  <si>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</si>
  <si>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</si>
  <si>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</si>
  <si>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</si>
  <si>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</si>
  <si>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</si>
  <si>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</si>
  <si>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</si>
  <si>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</si>
  <si>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</si>
  <si>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</si>
  <si>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</si>
  <si>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</si>
  <si>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</si>
  <si>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</si>
  <si>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</si>
  <si>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</si>
  <si>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</si>
  <si>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</si>
  <si>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</si>
  <si>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</si>
  <si>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</si>
  <si>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</si>
  <si>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</si>
  <si>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</si>
  <si>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</si>
  <si>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</si>
  <si>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</si>
  <si>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</si>
  <si>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</si>
  <si>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</si>
  <si>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</si>
  <si>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</si>
  <si>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</si>
  <si>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</si>
  <si>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</si>
  <si>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</si>
  <si>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</si>
  <si>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</si>
  <si>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</si>
  <si>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</si>
  <si>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</si>
  <si>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</si>
  <si>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</si>
  <si>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</si>
  <si>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</si>
  <si>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</si>
  <si>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</si>
  <si>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</si>
  <si>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</si>
  <si>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</si>
  <si>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</si>
  <si>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</si>
  <si>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</si>
  <si>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</si>
  <si>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</si>
  <si>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</si>
  <si>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</si>
  <si>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</si>
  <si>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</si>
  <si>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</si>
  <si>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</si>
  <si>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</si>
  <si>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</si>
  <si>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</si>
  <si>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</si>
  <si>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</si>
  <si>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</si>
  <si>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</si>
  <si>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</si>
  <si>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</si>
  <si>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</si>
  <si>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</si>
  <si>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</si>
  <si>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</si>
  <si>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</si>
  <si>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</si>
  <si>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</si>
  <si>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</si>
  <si>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</si>
  <si>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</si>
  <si>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</si>
  <si>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</si>
  <si>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</si>
  <si>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</si>
  <si>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</si>
  <si>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</si>
  <si>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</si>
  <si>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</si>
  <si>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</si>
  <si>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</si>
  <si>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</si>
  <si>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</si>
  <si>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</si>
  <si>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</si>
  <si>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</si>
  <si>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</si>
  <si>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</si>
  <si>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</si>
  <si>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</si>
  <si>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</si>
  <si>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</si>
  <si>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</si>
  <si>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</si>
  <si>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</si>
  <si>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</si>
  <si>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</si>
  <si>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</si>
  <si>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</si>
  <si>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</si>
  <si>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</si>
  <si>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</si>
  <si>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</si>
  <si>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</si>
  <si>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</si>
  <si>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</si>
  <si>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</si>
  <si>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</si>
  <si>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</si>
  <si>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</si>
  <si>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</si>
  <si>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</si>
  <si>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</si>
  <si>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</si>
  <si>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</si>
  <si>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</si>
  <si>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</si>
  <si>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</si>
  <si>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</si>
  <si>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</si>
  <si>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</si>
  <si>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</si>
  <si>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</si>
  <si>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</si>
  <si>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</si>
  <si>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</si>
  <si>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</si>
  <si>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</si>
  <si>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</si>
  <si>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</si>
  <si>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</si>
  <si>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</si>
  <si>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</si>
  <si>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</si>
  <si>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</si>
  <si>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</si>
  <si>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</si>
  <si>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</si>
  <si>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</si>
  <si>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</si>
  <si>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</si>
  <si>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</si>
  <si>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</si>
  <si>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</si>
  <si>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</si>
  <si>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</si>
  <si>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</si>
  <si>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</si>
  <si>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</si>
  <si>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</si>
  <si>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</si>
  <si>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</si>
  <si>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</si>
  <si>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</si>
  <si>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</si>
  <si>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</si>
  <si>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</si>
  <si>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</si>
  <si>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</si>
  <si>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</si>
  <si>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</si>
  <si>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</si>
  <si>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</si>
  <si>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</si>
  <si>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</si>
  <si>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</si>
  <si>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</si>
  <si>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</si>
  <si>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</si>
  <si>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</si>
  <si>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</si>
  <si>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</si>
  <si>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</si>
  <si>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</si>
  <si>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</si>
  <si>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</si>
  <si>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</si>
  <si>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</si>
  <si>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</si>
  <si>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</si>
  <si>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</si>
  <si>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</si>
  <si>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</si>
  <si>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</si>
  <si>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</si>
  <si>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</si>
  <si>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</si>
  <si>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</si>
  <si>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</si>
  <si>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</si>
  <si>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</si>
  <si>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</si>
  <si>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</si>
  <si>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</si>
  <si>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</si>
  <si>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</si>
  <si>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</si>
  <si>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</si>
  <si>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</si>
  <si>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</si>
  <si>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</si>
  <si>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</si>
  <si>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</si>
  <si>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</si>
  <si>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</si>
  <si>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</si>
  <si>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</si>
  <si>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</si>
  <si>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</si>
  <si>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</si>
  <si>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</si>
  <si>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</si>
  <si>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</si>
  <si>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</si>
  <si>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</si>
  <si>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</si>
  <si>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</si>
  <si>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</si>
  <si>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</si>
  <si>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</si>
  <si>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</si>
  <si>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</si>
  <si>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</si>
  <si>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</si>
  <si>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</si>
  <si>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</si>
  <si>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</si>
  <si>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</si>
  <si>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</si>
  <si>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</si>
  <si>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</si>
  <si>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</si>
  <si>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</si>
  <si>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</si>
  <si>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</si>
  <si>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</si>
  <si>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</si>
  <si>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</si>
  <si>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</si>
  <si>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</si>
  <si>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</si>
  <si>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</si>
  <si>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</si>
  <si>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</si>
  <si>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</si>
  <si>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</si>
  <si>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</si>
  <si>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</si>
  <si>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</si>
  <si>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</si>
  <si>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</si>
  <si>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</si>
  <si>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</si>
  <si>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</si>
  <si>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</si>
  <si>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</si>
  <si>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</si>
  <si>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</si>
  <si>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</si>
  <si>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</si>
  <si>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</si>
  <si>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</si>
  <si>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</si>
  <si>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</si>
  <si>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</si>
  <si>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</si>
  <si>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</si>
  <si>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</si>
  <si>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</si>
  <si>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</si>
  <si>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</si>
  <si>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</si>
  <si>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</si>
  <si>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</si>
  <si>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</si>
  <si>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</si>
  <si>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</si>
  <si>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</si>
  <si>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</si>
  <si>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</si>
  <si>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</si>
  <si>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</si>
  <si>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</si>
  <si>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</si>
  <si>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</si>
  <si>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</si>
  <si>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</si>
  <si>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</si>
  <si>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</si>
  <si>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</si>
  <si>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</si>
  <si>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</si>
  <si>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</si>
  <si>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</si>
  <si>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</si>
  <si>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</si>
  <si>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</si>
  <si>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</si>
  <si>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</si>
  <si>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</si>
  <si>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</si>
  <si>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</si>
  <si>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</si>
  <si>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</si>
  <si>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</si>
  <si>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</si>
  <si>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</si>
  <si>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</si>
  <si>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</si>
  <si>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</si>
  <si>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</si>
  <si>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</si>
  <si>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</si>
  <si>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</si>
  <si>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</si>
  <si>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</si>
  <si>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</si>
  <si>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</si>
  <si>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</si>
  <si>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</si>
  <si>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</si>
  <si>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</si>
  <si>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</si>
  <si>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</si>
  <si>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</si>
  <si>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</si>
  <si>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</si>
  <si>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</si>
  <si>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</si>
  <si>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</si>
  <si>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</si>
  <si>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</si>
  <si>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</si>
  <si>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</si>
  <si>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</si>
  <si>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</si>
  <si>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</si>
  <si>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</si>
  <si>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</si>
  <si>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</si>
  <si>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</si>
  <si>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</si>
  <si>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</si>
  <si>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</si>
  <si>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</si>
  <si>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</si>
  <si>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</si>
  <si>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</si>
  <si>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</si>
  <si>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</si>
  <si>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</si>
  <si>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</si>
  <si>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</si>
  <si>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</si>
  <si>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</si>
  <si>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</si>
  <si>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</si>
  <si>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</si>
  <si>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</si>
  <si>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</si>
  <si>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</si>
  <si>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</si>
  <si>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</si>
  <si>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</si>
  <si>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</si>
  <si>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</si>
  <si>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</si>
  <si>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</si>
  <si>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</si>
  <si>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</si>
  <si>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</si>
  <si>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</si>
  <si>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</si>
  <si>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</si>
  <si>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</si>
  <si>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</si>
  <si>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</si>
  <si>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</si>
  <si>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</si>
  <si>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</si>
  <si>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</si>
  <si>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</si>
  <si>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</si>
  <si>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</si>
  <si>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</si>
  <si>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</si>
  <si>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</si>
  <si>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</si>
  <si>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</si>
  <si>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</si>
  <si>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</si>
  <si>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</si>
  <si>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</si>
  <si>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</si>
  <si>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</si>
  <si>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</si>
  <si>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</si>
  <si>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</si>
  <si>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</si>
  <si>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</si>
  <si>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</si>
  <si>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</si>
  <si>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</si>
  <si>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</si>
  <si>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</si>
  <si>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</si>
  <si>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</si>
  <si>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</si>
  <si>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</si>
  <si>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</si>
  <si>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</si>
  <si>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</si>
  <si>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</si>
  <si>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</si>
  <si>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</si>
  <si>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</si>
  <si>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</si>
  <si>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</si>
  <si>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</si>
  <si>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</si>
  <si>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</si>
  <si>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</si>
  <si>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</si>
  <si>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</si>
  <si>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</si>
  <si>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</si>
  <si>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</si>
  <si>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</si>
  <si>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</si>
  <si>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</si>
  <si>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</si>
  <si>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</si>
  <si>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</si>
  <si>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</si>
  <si>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</si>
  <si>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</si>
  <si>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</si>
  <si>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</si>
  <si>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</si>
  <si>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</si>
  <si>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</si>
  <si>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</si>
  <si>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</si>
  <si>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</si>
  <si>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</si>
  <si>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</si>
  <si>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</si>
  <si>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</si>
  <si>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</si>
  <si>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</si>
  <si>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</si>
  <si>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</si>
  <si>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</si>
  <si>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</si>
  <si>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</si>
  <si>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</si>
  <si>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</si>
  <si>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</si>
  <si>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</si>
  <si>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</si>
  <si>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</si>
  <si>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</si>
  <si>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</si>
  <si>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</si>
  <si>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</si>
  <si>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</si>
  <si>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</si>
  <si>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</si>
  <si>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</si>
  <si>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</si>
  <si>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</si>
  <si>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</si>
  <si>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</si>
  <si>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</si>
  <si>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</si>
  <si>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</si>
  <si>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</si>
  <si>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</si>
  <si>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</si>
  <si>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</si>
  <si>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</si>
  <si>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</si>
  <si>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</si>
  <si>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</si>
  <si>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</si>
  <si>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</si>
  <si>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</si>
  <si>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</si>
  <si>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</si>
  <si>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</si>
  <si>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</si>
  <si>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</si>
  <si>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</si>
  <si>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</si>
  <si>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</si>
  <si>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</si>
  <si>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</si>
  <si>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</si>
  <si>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</si>
  <si>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</si>
  <si>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</si>
  <si>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</si>
  <si>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</si>
  <si>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</si>
  <si>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</si>
  <si>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</si>
  <si>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</si>
  <si>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</si>
  <si>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</si>
  <si>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</si>
  <si>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</si>
  <si>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</si>
  <si>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</si>
  <si>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</si>
  <si>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</si>
  <si>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</si>
  <si>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</si>
  <si>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</si>
  <si>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</si>
  <si>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</si>
  <si>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</si>
  <si>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</si>
  <si>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</si>
  <si>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</si>
  <si>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</si>
  <si>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</si>
  <si>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</si>
  <si>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</si>
  <si>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</si>
  <si>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</si>
  <si>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</si>
  <si>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</si>
  <si>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</si>
  <si>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</si>
  <si>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</si>
  <si>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</si>
  <si>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</si>
  <si>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</si>
  <si>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</si>
  <si>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</si>
  <si>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</si>
  <si>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</si>
  <si>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</si>
  <si>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</si>
  <si>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</si>
  <si>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</si>
  <si>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</si>
  <si>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</si>
  <si>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</si>
  <si>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</si>
  <si>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</si>
  <si>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</si>
  <si>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</si>
  <si>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</si>
  <si>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</si>
  <si>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</si>
  <si>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</si>
  <si>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</si>
  <si>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</si>
  <si>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</si>
  <si>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</si>
  <si>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</si>
  <si>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</si>
  <si>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</si>
  <si>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</si>
  <si>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</si>
  <si>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</si>
  <si>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</si>
  <si>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</si>
  <si>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</si>
  <si>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</si>
  <si>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</si>
  <si>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</si>
  <si>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</si>
  <si>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</si>
  <si>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</si>
  <si>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</si>
  <si>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</si>
  <si>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</si>
  <si>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</si>
  <si>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</si>
  <si>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</si>
  <si>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</si>
  <si>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</si>
  <si>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</si>
  <si>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</si>
  <si>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</si>
  <si>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</si>
  <si>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</si>
  <si>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</si>
  <si>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</si>
  <si>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</si>
  <si>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</si>
  <si>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</si>
  <si>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</si>
  <si>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</si>
  <si>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</si>
  <si>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</si>
  <si>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</si>
  <si>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</si>
  <si>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</si>
  <si>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</si>
  <si>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</si>
  <si>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</si>
  <si>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</si>
  <si>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</si>
  <si>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</si>
  <si>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</si>
  <si>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</si>
  <si>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</si>
  <si>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</si>
  <si>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</si>
  <si>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</si>
  <si>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</si>
  <si>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</si>
  <si>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</si>
  <si>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</si>
  <si>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</si>
  <si>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</si>
  <si>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</si>
  <si>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</si>
  <si>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</si>
  <si>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</si>
  <si>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</si>
  <si>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</si>
  <si>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</si>
  <si>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</si>
  <si>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</si>
  <si>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</si>
  <si>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</si>
  <si>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</si>
  <si>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</si>
  <si>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</si>
  <si>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</si>
  <si>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</si>
  <si>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</si>
  <si>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</si>
  <si>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</si>
  <si>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</si>
  <si>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</si>
  <si>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</si>
  <si>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</si>
  <si>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</si>
  <si>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</si>
  <si>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</si>
  <si>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</si>
  <si>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</si>
  <si>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</si>
  <si>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</si>
  <si>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</si>
  <si>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</si>
  <si>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</si>
  <si>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</si>
  <si>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</si>
  <si>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</si>
  <si>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</si>
  <si>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</si>
  <si>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</si>
  <si>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</si>
  <si>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</si>
  <si>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</si>
  <si>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</si>
  <si>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</si>
  <si>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</si>
  <si>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</si>
  <si>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</si>
  <si>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</si>
  <si>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</si>
  <si>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</si>
  <si>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</si>
  <si>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</si>
  <si>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</si>
  <si>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</si>
  <si>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</si>
  <si>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</si>
  <si>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</si>
  <si>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</si>
  <si>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</si>
  <si>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</si>
  <si>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</si>
  <si>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</si>
  <si>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</si>
  <si>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</si>
  <si>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</si>
  <si>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</si>
  <si>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</si>
  <si>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</si>
  <si>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</si>
  <si>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</si>
  <si>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</si>
  <si>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</si>
  <si>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</si>
  <si>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</si>
  <si>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</si>
  <si>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</si>
  <si>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</si>
  <si>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</si>
  <si>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</si>
  <si>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</si>
  <si>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</si>
  <si>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</si>
  <si>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</si>
  <si>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</si>
  <si>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</si>
  <si>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</si>
  <si>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</si>
  <si>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</si>
  <si>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</si>
  <si>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</si>
  <si>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</si>
  <si>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</si>
  <si>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</si>
  <si>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</si>
  <si>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</si>
  <si>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</si>
  <si>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</si>
  <si>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</si>
  <si>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</si>
  <si>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</si>
  <si>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</si>
  <si>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</si>
  <si>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</si>
  <si>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</si>
  <si>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</si>
  <si>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</si>
  <si>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</si>
  <si>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</si>
  <si>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</si>
  <si>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</si>
  <si>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</si>
  <si>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</si>
  <si>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</si>
  <si>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</si>
  <si>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</si>
  <si>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</si>
  <si>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</si>
  <si>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</si>
  <si>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</si>
  <si>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</si>
  <si>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</si>
  <si>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</si>
  <si>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</si>
  <si>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</si>
  <si>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</si>
  <si>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</si>
  <si>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</si>
  <si>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</si>
  <si>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</si>
  <si>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</si>
  <si>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</si>
  <si>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</si>
  <si>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</si>
  <si>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</si>
  <si>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</si>
  <si>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</si>
  <si>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</si>
  <si>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</si>
  <si>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</si>
  <si>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</si>
  <si>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</si>
  <si>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</si>
  <si>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</si>
  <si>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</si>
  <si>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</si>
  <si>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</si>
  <si>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</si>
  <si>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</si>
  <si>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</si>
  <si>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</si>
  <si>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</si>
  <si>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</si>
  <si>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</si>
  <si>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</si>
  <si>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</si>
  <si>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</si>
  <si>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</si>
  <si>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</si>
  <si>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</si>
  <si>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</si>
  <si>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</si>
  <si>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</si>
  <si>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</si>
  <si>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</si>
  <si>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</si>
  <si>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</si>
  <si>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</si>
  <si>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</si>
  <si>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</si>
  <si>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</si>
  <si>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</si>
  <si>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</si>
  <si>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</si>
  <si>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</si>
  <si>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</si>
  <si>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</si>
  <si>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</si>
  <si>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</si>
  <si>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</si>
  <si>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</si>
  <si>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</si>
  <si>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</si>
  <si>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</si>
  <si>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</si>
  <si>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</si>
  <si>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</si>
  <si>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</si>
  <si>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</si>
  <si>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</si>
  <si>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</si>
  <si>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</si>
  <si>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</si>
  <si>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</si>
  <si>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</si>
  <si>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</si>
  <si>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</si>
  <si>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</si>
  <si>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</si>
  <si>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</si>
  <si>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</si>
  <si>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</si>
  <si>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</si>
  <si>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</si>
  <si>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</si>
  <si>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</si>
  <si>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</si>
  <si>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</si>
  <si>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</si>
  <si>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</si>
  <si>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</si>
  <si>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</si>
  <si>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</si>
  <si>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</si>
  <si>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</si>
  <si>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</si>
  <si>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</si>
  <si>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</si>
  <si>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</si>
  <si>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</si>
  <si>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</si>
  <si>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</si>
  <si>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</si>
  <si>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</si>
  <si>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</si>
  <si>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</si>
  <si>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</si>
  <si>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</si>
  <si>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</si>
  <si>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</si>
  <si>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</si>
  <si>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</si>
  <si>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</si>
  <si>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</si>
  <si>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</si>
  <si>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</si>
  <si>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</si>
  <si>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</si>
  <si>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</si>
  <si>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</si>
  <si>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</si>
  <si>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</si>
  <si>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</si>
  <si>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</si>
  <si>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</si>
  <si>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</si>
  <si>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</si>
  <si>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</si>
  <si>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</si>
  <si>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</si>
  <si>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</si>
  <si>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</si>
  <si>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</si>
  <si>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</si>
  <si>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</si>
  <si>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</si>
  <si>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</si>
  <si>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</si>
  <si>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</si>
  <si>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</si>
  <si>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</si>
  <si>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</si>
  <si>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</si>
  <si>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</si>
  <si>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</si>
  <si>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</si>
  <si>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</si>
  <si>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</si>
  <si>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</si>
  <si>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</si>
  <si>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</si>
  <si>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</si>
  <si>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</si>
  <si>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</si>
  <si>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</si>
  <si>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</si>
  <si>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</si>
  <si>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</si>
  <si>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</si>
  <si>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</si>
  <si>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</si>
  <si>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</si>
  <si>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</si>
  <si>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</si>
  <si>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</si>
  <si>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</si>
  <si>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</si>
  <si>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</si>
  <si>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</si>
  <si>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</si>
  <si>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</si>
  <si>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</si>
  <si>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</si>
  <si>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</si>
  <si>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</si>
  <si>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</si>
  <si>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</si>
  <si>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</si>
  <si>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</si>
  <si>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</si>
  <si>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</si>
  <si>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</si>
  <si>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</si>
  <si>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</si>
  <si>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</si>
  <si>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</si>
  <si>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</si>
  <si>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</si>
  <si>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</si>
  <si>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</si>
  <si>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</si>
  <si>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</si>
  <si>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</si>
  <si>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</si>
  <si>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</si>
  <si>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</si>
  <si>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</si>
  <si>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</si>
  <si>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</si>
  <si>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</si>
  <si>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</si>
  <si>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</si>
  <si>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</si>
  <si>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</si>
  <si>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</si>
  <si>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</si>
  <si>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</si>
  <si>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</si>
  <si>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</si>
  <si>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</si>
  <si>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</si>
  <si>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</si>
  <si>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</si>
  <si>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</si>
  <si>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</si>
  <si>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</si>
  <si>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</si>
  <si>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</si>
  <si>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</si>
  <si>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</si>
  <si>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</si>
  <si>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</si>
  <si>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</si>
  <si>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</si>
  <si>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</si>
  <si>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</si>
  <si>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</si>
  <si>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</si>
  <si>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</si>
  <si>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</si>
  <si>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</si>
  <si>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</si>
  <si>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</si>
  <si>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</si>
  <si>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</si>
  <si>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</si>
  <si>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</si>
  <si>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</si>
  <si>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</si>
  <si>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</si>
  <si>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</si>
  <si>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</si>
  <si>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</si>
  <si>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</si>
  <si>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</si>
  <si>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</si>
  <si>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</si>
  <si>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</si>
  <si>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</si>
  <si>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</si>
  <si>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</si>
  <si>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</si>
  <si>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</si>
  <si>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</si>
  <si>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</si>
  <si>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</si>
  <si>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</si>
  <si>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</si>
  <si>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</si>
  <si>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</si>
  <si>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</si>
  <si>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</si>
  <si>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</si>
  <si>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</si>
  <si>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</si>
  <si>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</si>
  <si>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</si>
  <si>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</si>
  <si>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</si>
  <si>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</si>
  <si>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</si>
  <si>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</si>
  <si>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</si>
  <si>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</si>
  <si>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</si>
  <si>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</si>
  <si>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</si>
  <si>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</si>
  <si>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</si>
  <si>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</si>
  <si>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</si>
  <si>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</si>
  <si>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</si>
  <si>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</si>
  <si>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</si>
  <si>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</si>
  <si>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</si>
  <si>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</si>
  <si>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</si>
  <si>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</si>
  <si>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</si>
  <si>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</si>
  <si>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</si>
  <si>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</si>
  <si>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</si>
  <si>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</si>
  <si>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</si>
  <si>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</si>
  <si>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</si>
  <si>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</si>
  <si>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</si>
  <si>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</si>
  <si>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</si>
  <si>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</si>
  <si>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</si>
  <si>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</si>
  <si>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</si>
  <si>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</si>
  <si>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</si>
  <si>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</si>
  <si>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</si>
  <si>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</si>
  <si>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</si>
  <si>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</si>
  <si>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</si>
  <si>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</si>
  <si>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</si>
  <si>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</si>
  <si>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</si>
  <si>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</si>
  <si>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</si>
  <si>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</si>
  <si>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</si>
  <si>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</si>
  <si>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</si>
  <si>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</si>
  <si>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</si>
  <si>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</si>
  <si>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</si>
  <si>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</si>
  <si>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</si>
  <si>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</si>
  <si>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</si>
  <si>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</si>
  <si>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</si>
  <si>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</si>
  <si>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</si>
  <si>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</si>
  <si>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</si>
  <si>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</si>
  <si>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</si>
  <si>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</si>
  <si>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</si>
  <si>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</si>
  <si>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</si>
  <si>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</si>
  <si>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</si>
  <si>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</si>
  <si>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</si>
  <si>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</si>
  <si>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</si>
  <si>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</si>
  <si>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</si>
  <si>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</si>
  <si>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</si>
  <si>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</si>
  <si>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</si>
  <si>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</si>
  <si>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</si>
  <si>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</si>
  <si>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</si>
  <si>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</si>
  <si>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</si>
  <si>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</si>
  <si>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</si>
  <si>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</si>
  <si>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</si>
  <si>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</si>
  <si>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</si>
  <si>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</si>
  <si>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</si>
  <si>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</si>
  <si>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</si>
  <si>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</si>
  <si>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</si>
  <si>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</si>
  <si>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</si>
  <si>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</si>
  <si>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</si>
  <si>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</si>
  <si>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</si>
  <si>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</si>
  <si>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</si>
  <si>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</si>
  <si>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</si>
  <si>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</si>
  <si>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</si>
  <si>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</si>
  <si>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</si>
  <si>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</si>
  <si>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</si>
  <si>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</si>
  <si>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</si>
  <si>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</si>
  <si>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</si>
  <si>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</si>
  <si>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</si>
  <si>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</si>
  <si>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</si>
  <si>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</si>
  <si>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</si>
  <si>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</si>
  <si>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</si>
  <si>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</si>
  <si>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</si>
  <si>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</si>
  <si>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</si>
  <si>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</si>
  <si>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</si>
  <si>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</si>
  <si>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</si>
  <si>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</si>
  <si>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</si>
  <si>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</si>
  <si>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</si>
  <si>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</si>
  <si>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</si>
  <si>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</si>
  <si>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</si>
  <si>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</si>
  <si>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</si>
  <si>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</si>
  <si>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</si>
  <si>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</si>
  <si>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</si>
  <si>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</si>
  <si>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</si>
  <si>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</si>
  <si>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</si>
  <si>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</si>
  <si>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</si>
  <si>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</si>
  <si>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</si>
  <si>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</si>
  <si>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</si>
  <si>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</si>
  <si>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</si>
  <si>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</si>
  <si>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</si>
  <si>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</si>
  <si>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</si>
  <si>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</si>
  <si>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</si>
  <si>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</si>
  <si>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</si>
  <si>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</si>
  <si>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</si>
  <si>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</si>
  <si>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</si>
  <si>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</si>
  <si>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</si>
  <si>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</si>
  <si>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</si>
  <si>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</si>
  <si>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</si>
  <si>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</si>
  <si>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</si>
  <si>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</si>
  <si>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</si>
  <si>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</si>
  <si>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</si>
  <si>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</si>
  <si>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</si>
  <si>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</si>
  <si>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</si>
  <si>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</si>
  <si>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</si>
  <si>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</si>
  <si>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</si>
  <si>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</si>
  <si>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</si>
  <si>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</si>
  <si>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</si>
  <si>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</si>
  <si>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</si>
  <si>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</si>
  <si>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</si>
  <si>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</si>
  <si>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</si>
  <si>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</si>
  <si>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</si>
  <si>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</si>
  <si>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</si>
  <si>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</si>
  <si>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</si>
  <si>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</si>
  <si>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</si>
  <si>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</si>
  <si>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</si>
  <si>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</si>
  <si>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</si>
  <si>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</si>
  <si>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</si>
  <si>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</si>
  <si>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</si>
  <si>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</si>
  <si>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</si>
  <si>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</si>
  <si>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</si>
  <si>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</si>
  <si>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</si>
  <si>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</si>
  <si>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</si>
  <si>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</si>
  <si>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</si>
  <si>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</si>
  <si>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</si>
  <si>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</si>
  <si>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</si>
  <si>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</si>
  <si>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</si>
  <si>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</si>
  <si>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</si>
  <si>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</si>
  <si>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</si>
  <si>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</si>
  <si>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</si>
  <si>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</si>
  <si>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</si>
  <si>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</si>
  <si>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</si>
  <si>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</si>
  <si>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</si>
  <si>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</si>
  <si>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</si>
  <si>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</si>
  <si>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</si>
  <si>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</si>
  <si>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</si>
  <si>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</si>
  <si>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</si>
  <si>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</si>
  <si>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</si>
  <si>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</si>
  <si>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</si>
  <si>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</si>
  <si>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</si>
  <si>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</si>
  <si>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</si>
  <si>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</si>
  <si>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</si>
  <si>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</si>
  <si>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</si>
  <si>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</si>
  <si>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</si>
  <si>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</si>
  <si>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</si>
  <si>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</si>
  <si>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</si>
  <si>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</si>
  <si>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</si>
  <si>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</si>
  <si>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</si>
  <si>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</si>
  <si>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</si>
  <si>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</si>
  <si>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</si>
  <si>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</si>
  <si>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</si>
  <si>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</si>
  <si>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</si>
  <si>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</si>
  <si>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</si>
  <si>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</si>
  <si>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</si>
  <si>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</si>
  <si>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</si>
  <si>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</si>
  <si>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</si>
  <si>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</si>
  <si>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</si>
  <si>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</si>
  <si>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</si>
  <si>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</si>
  <si>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</si>
  <si>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</si>
  <si>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</si>
  <si>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</si>
  <si>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</si>
  <si>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</si>
  <si>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</si>
  <si>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</si>
  <si>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</si>
  <si>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</si>
  <si>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</si>
  <si>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</si>
  <si>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</si>
  <si>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</si>
  <si>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</si>
  <si>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</si>
  <si>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</si>
  <si>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</si>
  <si>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</si>
  <si>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</si>
  <si>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</si>
  <si>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</si>
  <si>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</si>
  <si>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</si>
  <si>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</si>
  <si>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</si>
  <si>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</si>
  <si>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</si>
  <si>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</si>
  <si>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</si>
  <si>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</si>
  <si>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</si>
  <si>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</si>
  <si>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</si>
  <si>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</si>
  <si>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</si>
  <si>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</si>
  <si>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</si>
  <si>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</si>
  <si>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</si>
  <si>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</si>
  <si>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</si>
  <si>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</si>
  <si>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</si>
  <si>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</si>
  <si>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</si>
  <si>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</si>
  <si>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</si>
  <si>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</si>
  <si>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</si>
  <si>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</si>
  <si>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</si>
  <si>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</si>
  <si>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</si>
  <si>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</si>
  <si>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</si>
  <si>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</si>
  <si>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</si>
  <si>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</si>
  <si>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</si>
  <si>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</si>
  <si>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</si>
  <si>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</si>
  <si>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</si>
  <si>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</si>
  <si>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</si>
  <si>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</si>
  <si>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</si>
  <si>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</si>
  <si>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</si>
  <si>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</si>
  <si>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</si>
  <si>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</si>
  <si>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</si>
  <si>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</si>
  <si>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</si>
  <si>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</si>
  <si>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</si>
  <si>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</si>
  <si>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</si>
  <si>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</si>
  <si>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</si>
  <si>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</si>
  <si>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</si>
  <si>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</si>
  <si>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</si>
  <si>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</si>
  <si>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</si>
  <si>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</si>
  <si>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</si>
  <si>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</si>
  <si>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</si>
  <si>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</si>
  <si>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</si>
  <si>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</si>
  <si>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</si>
  <si>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</si>
  <si>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</si>
  <si>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</si>
  <si>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</si>
  <si>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</si>
  <si>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</si>
  <si>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</si>
  <si>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</si>
  <si>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</si>
  <si>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</si>
  <si>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</si>
  <si>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</si>
  <si>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</si>
  <si>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</si>
  <si>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</si>
  <si>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</si>
  <si>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</si>
  <si>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</si>
  <si>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</si>
  <si>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</si>
  <si>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</si>
  <si>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</si>
  <si>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</si>
  <si>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</si>
  <si>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</si>
  <si>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</si>
  <si>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</si>
  <si>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</si>
  <si>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</si>
  <si>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</si>
  <si>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</si>
  <si>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</si>
  <si>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</si>
  <si>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</si>
  <si>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</si>
  <si>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</si>
  <si>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</si>
  <si>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</si>
  <si>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</si>
  <si>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</si>
  <si>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</si>
  <si>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</si>
  <si>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</si>
  <si>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</si>
  <si>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</si>
  <si>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</si>
  <si>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</si>
  <si>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</si>
  <si>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</si>
  <si>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</si>
  <si>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</si>
  <si>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</si>
  <si>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</si>
  <si>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</si>
  <si>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</si>
  <si>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</si>
  <si>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</si>
  <si>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</si>
  <si>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</si>
  <si>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</si>
  <si>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</si>
  <si>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</si>
  <si>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</si>
  <si>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</si>
  <si>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</si>
  <si>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</si>
  <si>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</si>
  <si>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</si>
  <si>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</si>
  <si>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</si>
  <si>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</si>
  <si>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</si>
  <si>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</si>
  <si>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</si>
  <si>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</si>
  <si>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</si>
  <si>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</si>
  <si>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</si>
  <si>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</si>
  <si>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</si>
  <si>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</si>
  <si>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</si>
  <si>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</si>
  <si>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</si>
  <si>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</si>
  <si>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</si>
  <si>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</si>
  <si>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</si>
  <si>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</si>
  <si>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</si>
  <si>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</si>
  <si>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</si>
  <si>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</si>
  <si>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</si>
  <si>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</si>
  <si>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</si>
  <si>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</si>
  <si>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</si>
  <si>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</si>
  <si>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</si>
  <si>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</si>
  <si>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</si>
  <si>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</si>
  <si>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</si>
  <si>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</si>
  <si>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</si>
  <si>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</si>
  <si>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</si>
  <si>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</si>
  <si>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</si>
  <si>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</si>
  <si>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</si>
  <si>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</si>
  <si>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</si>
  <si>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</si>
  <si>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</si>
  <si>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</si>
  <si>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</si>
  <si>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</si>
  <si>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</si>
  <si>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</si>
  <si>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</si>
  <si>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</si>
  <si>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</si>
  <si>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</si>
  <si>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</si>
  <si>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</si>
  <si>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</si>
  <si>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</si>
  <si>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</si>
  <si>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</si>
  <si>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</si>
  <si>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</si>
  <si>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</si>
  <si>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</si>
  <si>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</si>
  <si>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</si>
  <si>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</si>
  <si>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</si>
  <si>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</si>
  <si>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</si>
  <si>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</si>
  <si>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</si>
  <si>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</si>
  <si>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</si>
  <si>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</si>
  <si>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</si>
  <si>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</si>
  <si>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</si>
  <si>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</si>
  <si>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</si>
  <si>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</si>
  <si>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</si>
  <si>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</si>
  <si>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</si>
  <si>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</si>
  <si>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</si>
  <si>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</si>
  <si>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</si>
  <si>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</si>
  <si>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</si>
  <si>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</si>
  <si>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</si>
  <si>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</si>
  <si>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</si>
  <si>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</si>
  <si>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</si>
  <si>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</si>
  <si>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</si>
  <si>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</si>
  <si>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</si>
  <si>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</si>
  <si>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</si>
  <si>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</si>
  <si>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</si>
  <si>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</si>
  <si>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</si>
  <si>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</si>
  <si>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</si>
  <si>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</si>
  <si>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</si>
  <si>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</si>
  <si>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</si>
  <si>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</si>
  <si>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</si>
  <si>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</si>
  <si>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</si>
  <si>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</si>
  <si>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</si>
  <si>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</si>
  <si>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</si>
  <si>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</si>
  <si>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</si>
  <si>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</si>
  <si>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</si>
  <si>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</si>
  <si>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</si>
  <si>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</si>
  <si>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</si>
  <si>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</si>
  <si>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</si>
  <si>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</si>
  <si>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</si>
  <si>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</si>
  <si>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</si>
  <si>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</si>
  <si>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</si>
  <si>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</si>
  <si>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</si>
  <si>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</si>
  <si>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</si>
  <si>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</si>
  <si>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</si>
  <si>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</si>
  <si>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</si>
  <si>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</si>
  <si>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</si>
  <si>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</si>
  <si>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</si>
  <si>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</si>
  <si>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</si>
  <si>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</si>
  <si>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</si>
  <si>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</si>
  <si>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</si>
  <si>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</si>
  <si>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</si>
  <si>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</si>
  <si>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</si>
  <si>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</si>
  <si>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</si>
  <si>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</si>
  <si>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</si>
  <si>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</si>
  <si>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</si>
  <si>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</si>
  <si>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</si>
  <si>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</si>
  <si>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</si>
  <si>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</si>
  <si>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</si>
  <si>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</si>
  <si>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</si>
  <si>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</si>
  <si>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</si>
  <si>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</si>
  <si>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</si>
  <si>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</si>
  <si>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</si>
  <si>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</si>
  <si>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</si>
  <si>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</si>
  <si>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</si>
  <si>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</si>
  <si>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</si>
  <si>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</si>
  <si>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</si>
  <si>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</si>
  <si>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</si>
  <si>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</si>
  <si>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</si>
  <si>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</si>
  <si>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</si>
  <si>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</si>
  <si>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</si>
  <si>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</si>
  <si>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</si>
  <si>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</si>
  <si>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</si>
  <si>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</si>
  <si>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</si>
  <si>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</si>
  <si>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</si>
  <si>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</si>
  <si>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</si>
  <si>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</si>
  <si>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</si>
  <si>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</si>
  <si>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</si>
  <si>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</si>
  <si>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</si>
  <si>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</si>
  <si>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</si>
  <si>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</si>
  <si>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</si>
  <si>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</si>
  <si>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</si>
  <si>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</si>
  <si>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</si>
  <si>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</si>
  <si>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</si>
  <si>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</si>
  <si>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</si>
  <si>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</si>
  <si>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</si>
  <si>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</si>
  <si>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</si>
  <si>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</si>
  <si>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</si>
  <si>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</si>
  <si>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</si>
  <si>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</si>
  <si>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</si>
  <si>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</si>
  <si>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</si>
  <si>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</si>
  <si>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</si>
  <si>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</si>
  <si>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</si>
  <si>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</si>
  <si>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</si>
  <si>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</si>
  <si>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</si>
  <si>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</si>
  <si>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</si>
  <si>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</si>
  <si>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</si>
  <si>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</si>
  <si>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</si>
  <si>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</si>
  <si>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</si>
  <si>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</si>
  <si>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</si>
  <si>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</si>
  <si>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</si>
  <si>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</si>
  <si>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</si>
  <si>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</si>
  <si>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</si>
  <si>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</si>
  <si>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</si>
  <si>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</si>
  <si>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</si>
  <si>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</si>
  <si>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</si>
  <si>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</si>
  <si>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</si>
  <si>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</si>
  <si>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</si>
  <si>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</si>
  <si>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</si>
  <si>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</si>
  <si>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</si>
  <si>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</si>
  <si>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</si>
  <si>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</si>
  <si>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</si>
  <si>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</si>
  <si>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</si>
  <si>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</si>
  <si>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</si>
  <si>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</si>
  <si>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</si>
  <si>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</si>
  <si>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</si>
  <si>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</si>
  <si>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</si>
  <si>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</si>
  <si>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</si>
  <si>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</si>
  <si>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</si>
  <si>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</si>
  <si>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</si>
  <si>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</si>
  <si>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</si>
  <si>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</si>
  <si>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</si>
  <si>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</si>
  <si>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</si>
  <si>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</si>
  <si>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</si>
  <si>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</si>
  <si>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</si>
  <si>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</si>
  <si>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</si>
  <si>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</si>
  <si>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</si>
  <si>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</si>
  <si>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</si>
  <si>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</si>
  <si>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</si>
  <si>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</si>
  <si>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</si>
  <si>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</si>
  <si>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</si>
  <si>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</si>
  <si>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</si>
  <si>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</si>
  <si>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</si>
  <si>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</si>
  <si>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</si>
  <si>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</si>
  <si>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</si>
  <si>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</si>
  <si>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</si>
  <si>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</si>
  <si>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</si>
  <si>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</si>
  <si>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</si>
  <si>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</si>
  <si>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</si>
  <si>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</si>
  <si>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</si>
  <si>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</si>
  <si>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</si>
  <si>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</si>
  <si>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</si>
  <si>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</si>
  <si>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</si>
  <si>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</si>
  <si>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</si>
  <si>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</si>
  <si>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</si>
  <si>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</si>
  <si>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</si>
  <si>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</si>
  <si>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</si>
  <si>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</si>
  <si>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</si>
  <si>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</si>
  <si>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</si>
  <si>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</si>
  <si>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</si>
  <si>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</si>
  <si>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</si>
  <si>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</si>
  <si>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</si>
  <si>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</si>
  <si>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</si>
  <si>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</si>
  <si>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</si>
  <si>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</si>
  <si>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</si>
  <si>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</si>
  <si>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</si>
  <si>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</si>
  <si>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</si>
  <si>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</si>
  <si>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</si>
  <si>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</si>
  <si>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</si>
  <si>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</si>
  <si>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</si>
  <si>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</si>
  <si>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</si>
  <si>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</si>
  <si>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</si>
  <si>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</si>
  <si>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</si>
  <si>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</si>
  <si>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</si>
  <si>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</si>
  <si>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</si>
  <si>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</si>
  <si>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</si>
  <si>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</si>
  <si>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</si>
  <si>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</si>
  <si>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</si>
  <si>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</si>
  <si>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</si>
  <si>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</si>
  <si>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</si>
  <si>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</si>
  <si>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</si>
  <si>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</si>
  <si>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</si>
  <si>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</si>
  <si>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</si>
  <si>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</si>
  <si>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</si>
  <si>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</si>
  <si>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</si>
  <si>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</si>
  <si>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</si>
  <si>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</si>
  <si>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</si>
  <si>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</si>
  <si>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</si>
  <si>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</si>
  <si>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</si>
  <si>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</si>
  <si>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</si>
  <si>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</si>
  <si>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</si>
  <si>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</si>
  <si>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</si>
  <si>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</si>
  <si>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</si>
  <si>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</si>
  <si>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</si>
  <si>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</si>
  <si>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</si>
  <si>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</si>
  <si>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</si>
  <si>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</si>
  <si>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</si>
  <si>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</si>
  <si>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</si>
  <si>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</si>
  <si>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</si>
  <si>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</si>
  <si>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</si>
  <si>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</si>
  <si>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</si>
  <si>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</si>
  <si>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</si>
  <si>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</si>
  <si>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</si>
  <si>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</si>
  <si>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</si>
  <si>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</si>
  <si>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</si>
  <si>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</si>
  <si>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</si>
  <si>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</si>
  <si>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</si>
  <si>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</si>
  <si>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</si>
  <si>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</si>
  <si>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</si>
  <si>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</si>
  <si>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</si>
  <si>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</si>
  <si>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</si>
  <si>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</si>
  <si>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</si>
  <si>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</si>
  <si>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</si>
  <si>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</si>
  <si>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</si>
  <si>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</si>
  <si>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</si>
  <si>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</si>
  <si>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</si>
  <si>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</si>
  <si>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</si>
  <si>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</si>
  <si>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</si>
  <si>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</si>
  <si>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</si>
  <si>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</si>
  <si>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</si>
  <si>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</si>
  <si>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</si>
  <si>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</si>
  <si>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</si>
  <si>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</si>
  <si>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</si>
  <si>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</si>
  <si>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</si>
  <si>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</si>
  <si>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</si>
  <si>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</si>
  <si>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</si>
  <si>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</si>
  <si>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</si>
  <si>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</si>
  <si>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</si>
  <si>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</si>
  <si>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</si>
  <si>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</si>
  <si>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</si>
  <si>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</si>
  <si>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</si>
  <si>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</si>
  <si>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</si>
  <si>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</si>
  <si>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</si>
  <si>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</si>
  <si>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</si>
  <si>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</si>
  <si>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</si>
  <si>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</si>
  <si>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</si>
  <si>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</si>
  <si>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</si>
  <si>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</si>
  <si>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</si>
  <si>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</si>
  <si>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</si>
  <si>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</si>
  <si>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</si>
  <si>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</si>
  <si>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</si>
  <si>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</si>
  <si>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</si>
  <si>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</si>
  <si>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</si>
  <si>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</si>
  <si>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</si>
  <si>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</si>
  <si>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</si>
  <si>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</si>
  <si>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</si>
  <si>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</si>
  <si>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</si>
  <si>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</si>
  <si>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</si>
  <si>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</si>
  <si>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</si>
  <si>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</si>
  <si>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</si>
  <si>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</si>
  <si>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</si>
  <si>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</si>
  <si>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</si>
  <si>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</si>
  <si>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</si>
  <si>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</si>
  <si>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</si>
  <si>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</si>
  <si>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</si>
  <si>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</si>
  <si>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</si>
  <si>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</si>
  <si>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</si>
  <si>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</si>
  <si>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</si>
  <si>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</si>
  <si>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</si>
  <si>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</si>
  <si>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</si>
  <si>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</si>
  <si>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</si>
  <si>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</si>
  <si>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</si>
  <si>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</si>
  <si>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</si>
  <si>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</si>
  <si>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</si>
  <si>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</si>
  <si>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</si>
  <si>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</si>
  <si>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</si>
  <si>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</si>
  <si>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</si>
  <si>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</si>
  <si>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</si>
  <si>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</si>
  <si>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</si>
  <si>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</si>
  <si>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</si>
  <si>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</si>
  <si>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</si>
  <si>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</si>
  <si>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</si>
  <si>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</si>
  <si>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</si>
  <si>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</si>
  <si>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</si>
  <si>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</si>
  <si>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</si>
  <si>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</si>
  <si>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</si>
  <si>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</si>
  <si>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</si>
  <si>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</si>
  <si>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</si>
  <si>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</si>
  <si>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</si>
  <si>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</si>
  <si>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</si>
  <si>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</si>
  <si>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</si>
  <si>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</si>
  <si>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</si>
  <si>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</si>
  <si>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</si>
  <si>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</si>
  <si>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</si>
  <si>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</si>
  <si>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</si>
  <si>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</si>
  <si>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</si>
  <si>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</si>
  <si>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</si>
  <si>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</si>
  <si>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</si>
  <si>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</si>
  <si>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</si>
  <si>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</si>
  <si>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</si>
  <si>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</si>
  <si>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</si>
  <si>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</si>
  <si>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</si>
  <si>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</si>
  <si>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</si>
  <si>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</si>
  <si>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</si>
  <si>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</si>
  <si>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</si>
  <si>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</si>
  <si>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</si>
  <si>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</si>
  <si>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</si>
  <si>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</si>
  <si>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</si>
  <si>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</si>
  <si>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</si>
  <si>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</si>
  <si>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</si>
  <si>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</si>
  <si>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</si>
  <si>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</si>
  <si>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</si>
  <si>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</si>
  <si>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</si>
  <si>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</si>
  <si>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</si>
  <si>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</si>
  <si>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</si>
  <si>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</si>
  <si>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</si>
  <si>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</si>
  <si>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</si>
  <si>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</si>
  <si>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</si>
  <si>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</si>
  <si>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</si>
  <si>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</si>
  <si>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</si>
  <si>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</si>
  <si>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</si>
  <si>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</si>
  <si>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</si>
  <si>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</si>
  <si>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</si>
  <si>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</si>
  <si>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</si>
  <si>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</si>
  <si>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</si>
  <si>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</si>
  <si>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</si>
  <si>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</si>
  <si>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</si>
  <si>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</si>
  <si>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</si>
  <si>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</si>
  <si>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</si>
  <si>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</si>
  <si>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</si>
  <si>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</si>
  <si>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</si>
  <si>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</si>
  <si>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</si>
  <si>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</si>
  <si>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</si>
  <si>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</si>
  <si>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</si>
  <si>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</si>
  <si>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</si>
  <si>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</si>
  <si>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</si>
  <si>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</si>
  <si>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</si>
  <si>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</si>
  <si>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</si>
  <si>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</si>
  <si>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</si>
  <si>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</si>
  <si>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</si>
  <si>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</si>
  <si>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</si>
  <si>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</si>
  <si>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</si>
  <si>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</si>
  <si>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</si>
  <si>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</si>
  <si>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</si>
  <si>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</si>
  <si>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</si>
  <si>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</si>
  <si>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</si>
  <si>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</si>
  <si>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</si>
  <si>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</si>
  <si>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</si>
  <si>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</si>
  <si>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</si>
  <si>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</si>
  <si>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</si>
  <si>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</si>
  <si>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</si>
  <si>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</si>
  <si>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</si>
  <si>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</si>
  <si>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</si>
  <si>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</si>
  <si>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</si>
  <si>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</si>
  <si>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</si>
  <si>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</si>
  <si>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</si>
  <si>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</si>
  <si>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</si>
  <si>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</si>
  <si>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</si>
  <si>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</si>
  <si>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</si>
  <si>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</si>
  <si>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</si>
  <si>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</si>
  <si>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</si>
  <si>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</si>
  <si>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</si>
  <si>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</si>
  <si>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</si>
  <si>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</si>
  <si>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</si>
  <si>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</si>
  <si>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</si>
  <si>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</si>
  <si>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</si>
  <si>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</si>
  <si>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</si>
  <si>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</si>
  <si>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</si>
  <si>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</si>
  <si>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</si>
  <si>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</si>
  <si>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</si>
  <si>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</si>
  <si>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</si>
  <si>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</si>
  <si>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</si>
  <si>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</si>
  <si>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</si>
  <si>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</si>
  <si>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</si>
  <si>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</si>
  <si>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</si>
  <si>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</si>
  <si>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</si>
  <si>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</si>
  <si>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</si>
  <si>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</si>
  <si>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</si>
  <si>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</si>
  <si>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</si>
  <si>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</si>
  <si>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</si>
  <si>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</si>
  <si>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</si>
  <si>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</si>
  <si>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</si>
  <si>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</si>
  <si>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</si>
  <si>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</si>
  <si>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</si>
  <si>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</si>
  <si>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</si>
  <si>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</si>
  <si>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</si>
  <si>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</si>
  <si>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</si>
  <si>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</si>
  <si>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</si>
  <si>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</si>
  <si>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</si>
  <si>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</si>
  <si>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</si>
  <si>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</si>
  <si>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</si>
  <si>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</si>
  <si>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</si>
  <si>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</si>
  <si>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</si>
  <si>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</si>
  <si>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</si>
  <si>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</si>
  <si>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</si>
  <si>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</si>
  <si>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</si>
  <si>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</si>
  <si>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</si>
  <si>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</si>
  <si>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</si>
  <si>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</si>
  <si>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</si>
  <si>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</si>
  <si>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</si>
  <si>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</si>
  <si>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</si>
  <si>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</si>
  <si>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</si>
  <si>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</si>
  <si>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</si>
  <si>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</si>
  <si>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</si>
  <si>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</si>
  <si>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</si>
  <si>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</si>
  <si>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</si>
  <si>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</si>
  <si>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</si>
  <si>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</si>
  <si>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</si>
  <si>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</si>
  <si>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</si>
  <si>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</si>
  <si>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</si>
  <si>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</si>
  <si>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</si>
  <si>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</si>
  <si>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</si>
  <si>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</si>
  <si>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</si>
  <si>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</si>
  <si>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</si>
  <si>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</si>
  <si>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</si>
  <si>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</si>
  <si>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</si>
  <si>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</si>
  <si>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</si>
  <si>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</si>
  <si>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</si>
  <si>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</si>
  <si>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</si>
  <si>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</si>
  <si>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</si>
  <si>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</si>
  <si>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</si>
  <si>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</si>
  <si>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</si>
  <si>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</si>
  <si>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</si>
  <si>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</si>
  <si>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</si>
  <si>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</si>
  <si>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</si>
  <si>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</si>
  <si>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</si>
  <si>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</si>
  <si>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</si>
  <si>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</si>
  <si>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</si>
  <si>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</si>
  <si>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</si>
  <si>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</si>
  <si>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</si>
  <si>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</si>
  <si>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</si>
  <si>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</si>
  <si>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</si>
  <si>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</si>
  <si>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</si>
  <si>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</si>
  <si>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</si>
  <si>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</si>
  <si>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</si>
  <si>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</si>
  <si>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</si>
  <si>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</si>
  <si>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</si>
  <si>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</si>
  <si>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</si>
  <si>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</si>
  <si>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</si>
  <si>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</si>
  <si>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</si>
  <si>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</si>
  <si>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</si>
  <si>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</si>
  <si>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</si>
  <si>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</si>
  <si>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</si>
  <si>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</si>
  <si>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</si>
  <si>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</si>
  <si>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</si>
  <si>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</si>
  <si>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</si>
  <si>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</si>
  <si>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</si>
  <si>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</si>
  <si>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</si>
  <si>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</si>
  <si>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</si>
  <si>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</si>
  <si>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</si>
  <si>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</si>
  <si>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</si>
  <si>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</si>
  <si>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</si>
  <si>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</si>
  <si>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</si>
  <si>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</si>
  <si>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</si>
  <si>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</si>
  <si>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</si>
  <si>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</si>
  <si>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</si>
  <si>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</si>
  <si>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</si>
  <si>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</si>
  <si>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</si>
  <si>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</si>
  <si>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</si>
  <si>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</si>
  <si>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</si>
  <si>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</si>
  <si>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</si>
  <si>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</si>
  <si>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</si>
  <si>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</si>
  <si>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</si>
  <si>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</si>
  <si>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</si>
  <si>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</si>
  <si>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</si>
  <si>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</si>
  <si>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</si>
  <si>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</si>
  <si>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</si>
  <si>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</si>
  <si>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</si>
  <si>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</si>
  <si>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</si>
  <si>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</si>
  <si>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</si>
  <si>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</si>
  <si>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</si>
  <si>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</si>
  <si>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</si>
  <si>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</si>
  <si>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</si>
  <si>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</si>
  <si>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</si>
  <si>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</si>
  <si>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</si>
  <si>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</si>
  <si>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</si>
  <si>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</si>
  <si>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</si>
  <si>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</si>
  <si>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</si>
  <si>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</si>
  <si>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</si>
  <si>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</si>
  <si>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</si>
  <si>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</si>
  <si>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</si>
  <si>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</si>
  <si>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</si>
  <si>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</si>
  <si>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</si>
  <si>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</si>
  <si>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</si>
  <si>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</si>
  <si>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</si>
  <si>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</si>
  <si>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</si>
  <si>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</si>
  <si>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</si>
  <si>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</si>
  <si>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</si>
  <si>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</si>
  <si>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</si>
  <si>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</si>
  <si>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</si>
  <si>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</si>
  <si>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</si>
  <si>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</si>
  <si>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</si>
  <si>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</si>
  <si>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</si>
  <si>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</si>
  <si>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</si>
  <si>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</si>
  <si>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</si>
  <si>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</si>
  <si>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</si>
  <si>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</si>
  <si>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</si>
  <si>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</si>
  <si>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</si>
  <si>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</si>
  <si>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</si>
  <si>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</si>
  <si>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</si>
  <si>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</si>
  <si>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</si>
  <si>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</si>
  <si>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</si>
  <si>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</si>
  <si>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</si>
  <si>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</si>
  <si>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</si>
  <si>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</si>
  <si>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</si>
  <si>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</si>
  <si>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</si>
  <si>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</si>
  <si>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</si>
  <si>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</si>
  <si>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</si>
  <si>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</si>
  <si>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</si>
  <si>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</si>
  <si>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</si>
  <si>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</si>
  <si>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</si>
  <si>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</si>
  <si>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</si>
  <si>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</si>
  <si>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</si>
  <si>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</si>
  <si>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</si>
  <si>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</si>
  <si>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</si>
  <si>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</si>
  <si>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</si>
  <si>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</si>
  <si>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</si>
  <si>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</si>
  <si>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</si>
  <si>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</si>
  <si>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</si>
  <si>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</si>
  <si>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</si>
  <si>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</si>
  <si>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</si>
  <si>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</si>
  <si>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</si>
  <si>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</si>
  <si>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</si>
  <si>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</si>
  <si>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</si>
  <si>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</si>
  <si>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</si>
  <si>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</si>
  <si>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</si>
  <si>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</si>
  <si>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</si>
  <si>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</si>
  <si>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</si>
  <si>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</si>
  <si>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</si>
  <si>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</si>
  <si>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</si>
  <si>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</si>
  <si>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</si>
  <si>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</si>
  <si>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</si>
  <si>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</si>
  <si>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</si>
  <si>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</si>
  <si>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</si>
  <si>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</si>
  <si>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</si>
  <si>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</si>
  <si>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</si>
  <si>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</si>
  <si>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</si>
  <si>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</si>
  <si>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</si>
  <si>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</si>
  <si>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</si>
  <si>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</si>
  <si>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</si>
  <si>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</si>
  <si>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</si>
  <si>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</si>
  <si>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</si>
  <si>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</si>
  <si>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</si>
  <si>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</si>
  <si>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</si>
  <si>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</si>
  <si>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</si>
  <si>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</si>
  <si>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</si>
  <si>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</si>
  <si>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</si>
  <si>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</si>
  <si>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</si>
  <si>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</si>
  <si>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</si>
  <si>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</si>
  <si>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</si>
  <si>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</si>
  <si>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</si>
  <si>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</si>
  <si>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</si>
  <si>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</si>
  <si>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</si>
  <si>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</si>
  <si>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</si>
  <si>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</si>
  <si>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</si>
  <si>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</si>
  <si>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</si>
  <si>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</si>
  <si>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</si>
  <si>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</si>
  <si>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</si>
  <si>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</si>
  <si>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</si>
  <si>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</si>
  <si>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</si>
  <si>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</si>
  <si>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</si>
  <si>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</si>
  <si>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</si>
  <si>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</si>
  <si>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</si>
  <si>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</si>
  <si>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</si>
  <si>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</si>
  <si>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</si>
  <si>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</si>
  <si>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</si>
  <si>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</si>
  <si>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</si>
  <si>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</si>
  <si>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</si>
  <si>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</si>
  <si>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</si>
  <si>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</si>
  <si>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</si>
  <si>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</si>
  <si>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</si>
  <si>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</si>
  <si>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</si>
  <si>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</si>
  <si>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</si>
  <si>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</si>
  <si>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</si>
  <si>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</si>
  <si>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</si>
  <si>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</si>
  <si>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</si>
  <si>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</si>
  <si>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</si>
  <si>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</si>
  <si>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</si>
  <si>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</si>
  <si>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</si>
  <si>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</si>
  <si>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</si>
  <si>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</si>
  <si>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</si>
  <si>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</si>
  <si>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</si>
  <si>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</si>
  <si>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</si>
  <si>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</si>
  <si>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</si>
  <si>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</si>
  <si>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</si>
  <si>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</si>
  <si>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</si>
  <si>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</si>
  <si>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</si>
  <si>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</si>
  <si>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</si>
  <si>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</si>
  <si>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</si>
  <si>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</si>
  <si>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</si>
  <si>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</si>
  <si>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</si>
  <si>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</si>
  <si>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</si>
  <si>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</si>
  <si>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</si>
  <si>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</si>
  <si>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</si>
  <si>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</si>
  <si>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</si>
  <si>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</si>
  <si>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</si>
  <si>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</si>
  <si>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</si>
  <si>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</si>
  <si>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</si>
  <si>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</si>
  <si>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</si>
  <si>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</si>
  <si>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</si>
  <si>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</si>
  <si>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</si>
  <si>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</si>
  <si>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</si>
  <si>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</si>
  <si>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</si>
  <si>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</si>
  <si>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</si>
  <si>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</si>
  <si>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</si>
  <si>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</si>
  <si>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</si>
  <si>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</si>
  <si>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</si>
  <si>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</si>
  <si>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</si>
  <si>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</si>
  <si>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</si>
  <si>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</si>
  <si>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</si>
  <si>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</si>
  <si>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</si>
  <si>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</si>
  <si>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</si>
  <si>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</si>
  <si>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</si>
  <si>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</si>
  <si>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</si>
  <si>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</si>
  <si>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</si>
  <si>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</si>
  <si>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</si>
  <si>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</si>
  <si>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</si>
  <si>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</si>
  <si>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</si>
  <si>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</si>
  <si>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</si>
  <si>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</si>
  <si>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</si>
  <si>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</si>
  <si>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</si>
  <si>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</si>
  <si>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</si>
  <si>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</si>
  <si>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</si>
  <si>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</si>
  <si>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</si>
  <si>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</si>
  <si>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</si>
  <si>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</si>
  <si>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</si>
  <si>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</si>
  <si>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</si>
  <si>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</si>
  <si>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</si>
  <si>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</si>
  <si>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</si>
  <si>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</si>
  <si>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</si>
  <si>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</si>
  <si>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</si>
  <si>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</si>
  <si>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</si>
  <si>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</si>
  <si>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</si>
  <si>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</si>
  <si>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</si>
  <si>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</si>
  <si>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</si>
  <si>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</si>
  <si>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</si>
  <si>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</si>
  <si>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</si>
  <si>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</si>
  <si>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</si>
  <si>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</si>
  <si>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</si>
  <si>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</si>
  <si>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</si>
  <si>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</si>
  <si>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</si>
  <si>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</si>
  <si>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</si>
  <si>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</si>
  <si>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</si>
  <si>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</si>
  <si>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</si>
  <si>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</si>
  <si>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</si>
  <si>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</si>
  <si>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</si>
  <si>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</si>
  <si>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</si>
  <si>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</si>
  <si>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</si>
  <si>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</si>
  <si>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</si>
  <si>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</si>
  <si>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</si>
  <si>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</si>
  <si>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</si>
  <si>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</si>
  <si>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</si>
  <si>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</si>
  <si>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</si>
  <si>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</si>
  <si>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</si>
  <si>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</si>
  <si>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</si>
  <si>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</si>
  <si>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</si>
  <si>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</si>
  <si>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</si>
  <si>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</si>
  <si>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</si>
  <si>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</si>
  <si>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</si>
  <si>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</si>
  <si>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</si>
  <si>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</si>
  <si>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</si>
  <si>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</si>
  <si>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</si>
  <si>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</si>
  <si>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</si>
  <si>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</si>
  <si>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</si>
  <si>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</si>
  <si>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</si>
  <si>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</si>
  <si>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</si>
  <si>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</si>
  <si>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</si>
  <si>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</si>
  <si>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</si>
  <si>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</si>
  <si>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</si>
  <si>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</si>
  <si>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</si>
  <si>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</si>
  <si>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</si>
  <si>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</si>
  <si>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</si>
  <si>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</si>
  <si>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</si>
  <si>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</si>
  <si>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</si>
  <si>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</si>
  <si>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</si>
  <si>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</si>
  <si>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</si>
  <si>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</si>
  <si>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</si>
  <si>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</si>
  <si>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</si>
  <si>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</si>
  <si>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</si>
  <si>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</si>
  <si>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</si>
  <si>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</si>
  <si>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</si>
  <si>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</si>
  <si>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</si>
  <si>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</si>
  <si>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</si>
  <si>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</si>
  <si>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</si>
  <si>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</si>
  <si>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</si>
  <si>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</si>
  <si>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</si>
  <si>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</si>
  <si>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</si>
  <si>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</si>
  <si>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</si>
  <si>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</si>
  <si>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</si>
  <si>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</si>
  <si>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</si>
  <si>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</si>
  <si>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</si>
  <si>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</si>
  <si>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</si>
  <si>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</si>
  <si>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</si>
  <si>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</si>
  <si>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</si>
  <si>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</si>
  <si>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</si>
  <si>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</si>
  <si>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</si>
  <si>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</si>
  <si>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</si>
  <si>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</si>
  <si>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</si>
  <si>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</si>
  <si>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</si>
  <si>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</si>
  <si>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</si>
  <si>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</si>
  <si>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</si>
  <si>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</si>
  <si>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</si>
  <si>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</si>
  <si>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</si>
  <si>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</si>
  <si>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</si>
  <si>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</si>
  <si>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</si>
  <si>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</si>
  <si>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</si>
  <si>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</si>
  <si>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</si>
  <si>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</si>
  <si>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</si>
  <si>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</si>
  <si>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</si>
  <si>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</si>
  <si>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</si>
  <si>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</si>
  <si>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</si>
  <si>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</si>
  <si>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</si>
  <si>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</si>
  <si>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</si>
  <si>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</si>
  <si>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</si>
  <si>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</si>
  <si>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</si>
  <si>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</si>
  <si>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</si>
  <si>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</si>
  <si>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</si>
  <si>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</si>
  <si>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</si>
  <si>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</si>
  <si>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</si>
  <si>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</si>
  <si>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</si>
  <si>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</si>
  <si>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</si>
  <si>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</si>
  <si>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</si>
  <si>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</si>
  <si>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</si>
  <si>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</si>
  <si>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</si>
  <si>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</si>
  <si>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</si>
  <si>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</si>
  <si>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</si>
  <si>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</si>
  <si>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</si>
  <si>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</si>
  <si>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</si>
  <si>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</si>
  <si>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</si>
  <si>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</si>
  <si>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</si>
  <si>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</si>
  <si>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</si>
  <si>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</si>
  <si>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</si>
  <si>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</si>
  <si>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</si>
  <si>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</si>
  <si>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</si>
  <si>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</si>
  <si>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</si>
  <si>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</si>
  <si>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</si>
  <si>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</si>
  <si>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</si>
  <si>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</si>
  <si>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</si>
  <si>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</si>
  <si>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</si>
  <si>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</si>
  <si>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</si>
  <si>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</si>
  <si>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</si>
  <si>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</si>
  <si>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</si>
  <si>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</si>
  <si>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</si>
  <si>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</si>
  <si>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</si>
  <si>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</si>
  <si>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</si>
  <si>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</si>
  <si>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</si>
  <si>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</si>
  <si>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</si>
  <si>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</si>
  <si>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</si>
  <si>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</si>
  <si>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</si>
  <si>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</si>
  <si>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</si>
  <si>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</si>
  <si>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</si>
  <si>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</si>
  <si>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</si>
  <si>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</si>
  <si>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</si>
  <si>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</si>
  <si>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</si>
  <si>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</si>
  <si>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</si>
  <si>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</si>
  <si>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</si>
  <si>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</si>
  <si>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</si>
  <si>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</si>
  <si>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</si>
  <si>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</si>
  <si>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</si>
  <si>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</si>
  <si>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</si>
  <si>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</si>
  <si>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</si>
  <si>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</si>
  <si>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</si>
  <si>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</si>
  <si>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</si>
  <si>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</si>
  <si>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</si>
  <si>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</si>
  <si>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</si>
  <si>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</si>
  <si>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</si>
  <si>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</si>
  <si>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</si>
  <si>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</si>
  <si>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</si>
  <si>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</si>
  <si>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</si>
  <si>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</si>
  <si>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</si>
  <si>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</si>
  <si>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</si>
  <si>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</si>
  <si>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</si>
  <si>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</si>
  <si>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</si>
  <si>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</si>
  <si>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</si>
  <si>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</si>
  <si>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</si>
  <si>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</si>
  <si>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</si>
  <si>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</si>
  <si>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</si>
  <si>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</si>
  <si>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</si>
  <si>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</si>
  <si>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</si>
  <si>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</si>
  <si>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</si>
  <si>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</si>
  <si>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</si>
  <si>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</si>
  <si>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</si>
  <si>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</si>
  <si>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</si>
  <si>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</si>
  <si>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</si>
  <si>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</si>
  <si>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</si>
  <si>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</si>
  <si>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</si>
  <si>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</si>
  <si>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</si>
  <si>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</si>
  <si>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</si>
  <si>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</si>
  <si>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</si>
  <si>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</si>
  <si>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</si>
  <si>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</si>
  <si>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</si>
  <si>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</si>
  <si>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</si>
  <si>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</si>
  <si>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</si>
  <si>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</si>
  <si>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</si>
  <si>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</si>
  <si>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</si>
  <si>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</si>
  <si>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</si>
  <si>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</si>
  <si>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</si>
  <si>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</si>
  <si>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</si>
  <si>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</si>
  <si>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</si>
  <si>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</si>
  <si>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</si>
  <si>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</si>
  <si>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</si>
  <si>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</si>
  <si>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</si>
  <si>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</si>
  <si>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</si>
  <si>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</si>
  <si>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</si>
  <si>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</si>
  <si>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</si>
  <si>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</si>
  <si>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</si>
  <si>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</si>
  <si>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</si>
  <si>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</si>
  <si>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</si>
  <si>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</si>
  <si>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</si>
  <si>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</si>
  <si>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</si>
  <si>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</si>
  <si>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</si>
  <si>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</si>
  <si>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</si>
  <si>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</si>
  <si>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</si>
  <si>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</si>
  <si>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</si>
  <si>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</si>
  <si>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</si>
  <si>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</si>
  <si>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</si>
  <si>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</si>
  <si>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</si>
  <si>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</si>
  <si>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</si>
  <si>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</si>
  <si>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</si>
  <si>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</si>
  <si>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</si>
  <si>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</si>
  <si>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</si>
  <si>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</si>
  <si>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</si>
  <si>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</si>
  <si>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</si>
  <si>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</si>
  <si>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</si>
  <si>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</si>
  <si>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</si>
  <si>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</si>
  <si>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</si>
  <si>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</si>
  <si>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</si>
  <si>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</si>
  <si>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</si>
  <si>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</si>
  <si>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</si>
  <si>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</si>
  <si>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</si>
  <si>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</si>
  <si>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</si>
  <si>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</si>
  <si>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</si>
  <si>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</si>
  <si>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</si>
  <si>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</si>
  <si>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</si>
  <si>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</si>
  <si>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</si>
  <si>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</si>
  <si>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</si>
  <si>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</si>
  <si>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</si>
  <si>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</si>
  <si>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</si>
  <si>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</si>
  <si>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</si>
  <si>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</si>
  <si>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</si>
  <si>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</si>
  <si>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</si>
  <si>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</si>
  <si>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</si>
  <si>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</si>
  <si>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</si>
  <si>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</si>
  <si>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</si>
  <si>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</si>
  <si>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</si>
  <si>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</si>
  <si>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</si>
  <si>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</si>
  <si>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</si>
  <si>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</si>
  <si>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</si>
  <si>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</si>
  <si>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</si>
  <si>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</si>
  <si>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</si>
  <si>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</si>
  <si>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</si>
  <si>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</si>
  <si>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</si>
  <si>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</si>
  <si>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</si>
  <si>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</si>
  <si>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</si>
  <si>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</si>
  <si>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</si>
  <si>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</si>
  <si>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</si>
  <si>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</si>
  <si>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</si>
  <si>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</si>
  <si>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</si>
  <si>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</si>
  <si>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</si>
  <si>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</si>
  <si>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</si>
  <si>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</si>
  <si>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</si>
  <si>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</si>
  <si>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</si>
  <si>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</si>
  <si>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</si>
  <si>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</si>
  <si>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</si>
  <si>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</si>
  <si>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</si>
  <si>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</si>
  <si>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</si>
  <si>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</si>
  <si>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</si>
  <si>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</si>
  <si>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</si>
  <si>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</si>
  <si>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</si>
  <si>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</si>
  <si>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</si>
  <si>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</si>
  <si>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</si>
  <si>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</si>
  <si>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</si>
  <si>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</si>
  <si>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</si>
  <si>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</si>
  <si>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</si>
  <si>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</si>
  <si>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</si>
  <si>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</si>
  <si>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</si>
  <si>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</si>
  <si>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</si>
  <si>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</si>
  <si>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</si>
  <si>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</si>
  <si>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</si>
  <si>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</si>
  <si>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</si>
  <si>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</si>
  <si>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</si>
  <si>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</si>
  <si>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</si>
  <si>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</si>
  <si>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</si>
  <si>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</si>
  <si>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</si>
  <si>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</si>
  <si>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</si>
  <si>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</si>
  <si>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</si>
  <si>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</si>
  <si>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</si>
  <si>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</si>
  <si>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</si>
  <si>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</si>
  <si>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</si>
  <si>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</si>
  <si>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</si>
  <si>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</si>
  <si>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</si>
  <si>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</si>
  <si>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</si>
  <si>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</si>
  <si>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</si>
  <si>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</si>
  <si>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</si>
  <si>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</si>
  <si>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</si>
  <si>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</si>
  <si>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</si>
  <si>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</si>
  <si>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</si>
  <si>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</si>
  <si>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</si>
  <si>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</si>
  <si>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</si>
  <si>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</si>
  <si>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</si>
  <si>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</si>
  <si>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</si>
  <si>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</si>
  <si>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</si>
  <si>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</si>
  <si>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</si>
  <si>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</si>
  <si>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</si>
  <si>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</si>
  <si>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</si>
  <si>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</si>
  <si>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</si>
  <si>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</si>
  <si>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</si>
  <si>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</si>
  <si>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</si>
  <si>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</si>
  <si>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</si>
  <si>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</si>
  <si>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</si>
  <si>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</si>
  <si>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</si>
  <si>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</si>
  <si>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</si>
  <si>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</si>
  <si>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</si>
  <si>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</si>
  <si>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</si>
  <si>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</si>
  <si>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</si>
  <si>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</si>
  <si>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</si>
  <si>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</si>
  <si>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</si>
  <si>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</si>
  <si>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</si>
  <si>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</si>
  <si>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</si>
  <si>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</si>
  <si>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</si>
  <si>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</si>
  <si>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</si>
  <si>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</si>
  <si>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</si>
  <si>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</si>
  <si>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</si>
  <si>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</si>
  <si>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</si>
  <si>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</si>
  <si>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</si>
  <si>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</si>
  <si>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</si>
  <si>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</si>
  <si>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</si>
  <si>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</si>
  <si>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</si>
  <si>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</si>
  <si>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</si>
  <si>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</si>
  <si>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</si>
  <si>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</si>
  <si>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</si>
  <si>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</si>
  <si>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</si>
  <si>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</si>
  <si>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</si>
  <si>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</si>
  <si>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</si>
  <si>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</si>
  <si>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</si>
  <si>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</si>
  <si>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</si>
  <si>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</si>
  <si>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</si>
  <si>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</si>
  <si>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</si>
  <si>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</si>
  <si>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</si>
  <si>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</si>
  <si>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</si>
  <si>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</si>
  <si>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</si>
  <si>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</si>
  <si>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</si>
  <si>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</si>
  <si>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</si>
  <si>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</si>
  <si>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</si>
  <si>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</si>
  <si>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</si>
  <si>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</si>
  <si>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</si>
  <si>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</si>
  <si>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</si>
  <si>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</si>
  <si>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</si>
  <si>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</si>
  <si>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</si>
  <si>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</si>
  <si>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</si>
  <si>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</si>
  <si>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</si>
  <si>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</si>
  <si>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</si>
  <si>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</si>
  <si>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</si>
  <si>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</si>
  <si>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</si>
  <si>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</si>
  <si>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</si>
  <si>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</si>
  <si>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</si>
  <si>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</si>
  <si>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</si>
  <si>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</si>
  <si>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</si>
  <si>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</si>
  <si>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</si>
  <si>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</si>
  <si>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</si>
  <si>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</si>
  <si>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</si>
  <si>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</si>
  <si>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</si>
  <si>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</si>
  <si>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</si>
  <si>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</si>
  <si>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</si>
  <si>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</si>
  <si>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</si>
  <si>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</si>
  <si>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</si>
  <si>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</si>
  <si>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</si>
  <si>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</si>
  <si>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</si>
  <si>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</si>
  <si>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</si>
  <si>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</si>
  <si>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</si>
  <si>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</si>
  <si>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</si>
  <si>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</si>
  <si>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</si>
  <si>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</si>
  <si>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</si>
  <si>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</si>
  <si>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</si>
  <si>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</si>
  <si>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</si>
  <si>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</si>
  <si>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</si>
  <si>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</si>
  <si>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</si>
  <si>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</si>
  <si>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</si>
  <si>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</si>
  <si>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</si>
  <si>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</si>
  <si>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</si>
  <si>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</si>
  <si>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</si>
  <si>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</si>
  <si>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</si>
  <si>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</si>
  <si>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</si>
  <si>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</si>
  <si>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</si>
  <si>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</si>
  <si>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</si>
  <si>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</si>
  <si>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</si>
  <si>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</si>
  <si>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</si>
  <si>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</si>
  <si>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</si>
  <si>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</si>
  <si>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</si>
  <si>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</si>
  <si>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</si>
  <si>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</si>
  <si>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</si>
  <si>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</si>
  <si>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</si>
  <si>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</si>
  <si>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</si>
  <si>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</si>
  <si>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</si>
  <si>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</si>
  <si>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</si>
  <si>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</si>
  <si>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</si>
  <si>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</si>
  <si>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</si>
  <si>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</si>
  <si>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</si>
  <si>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</si>
  <si>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</si>
  <si>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</si>
  <si>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</si>
  <si>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</si>
  <si>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</si>
  <si>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</si>
  <si>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</si>
  <si>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</si>
  <si>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</si>
  <si>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</si>
  <si>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</si>
  <si>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</si>
  <si>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</si>
  <si>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</si>
  <si>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</si>
  <si>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</si>
  <si>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</si>
  <si>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</si>
  <si>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</si>
  <si>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</si>
  <si>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</si>
  <si>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</si>
  <si>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</si>
  <si>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</si>
  <si>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</si>
  <si>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</si>
  <si>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</si>
  <si>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</si>
  <si>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</si>
  <si>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</si>
  <si>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</si>
  <si>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</si>
  <si>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</si>
  <si>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</si>
  <si>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</si>
  <si>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</si>
  <si>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</si>
  <si>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</si>
  <si>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</si>
  <si>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</si>
  <si>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</si>
  <si>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</si>
  <si>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</si>
  <si>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</si>
  <si>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</si>
  <si>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</si>
  <si>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</si>
  <si>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</si>
  <si>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</si>
  <si>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</si>
  <si>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</si>
  <si>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</si>
  <si>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</si>
  <si>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</si>
  <si>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</si>
  <si>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</si>
  <si>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</si>
  <si>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</si>
  <si>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</si>
  <si>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</si>
  <si>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</si>
  <si>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</si>
  <si>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</si>
  <si>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</si>
  <si>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</si>
  <si>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</si>
  <si>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</si>
  <si>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</si>
  <si>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</si>
  <si>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</si>
  <si>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</si>
  <si>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</si>
  <si>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</si>
  <si>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</si>
  <si>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</si>
  <si>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</si>
  <si>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</si>
  <si>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</si>
  <si>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</si>
  <si>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</si>
  <si>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</si>
  <si>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</si>
  <si>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</si>
  <si>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</si>
  <si>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</si>
  <si>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</si>
  <si>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</si>
  <si>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</si>
  <si>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</si>
  <si>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</si>
  <si>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</si>
  <si>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</si>
  <si>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</si>
  <si>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</si>
  <si>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</si>
  <si>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</si>
  <si>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</si>
  <si>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</si>
  <si>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</si>
  <si>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</si>
  <si>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</si>
  <si>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</si>
  <si>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</si>
  <si>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</si>
  <si>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</si>
  <si>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</si>
  <si>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</si>
  <si>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</si>
  <si>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</si>
  <si>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</si>
  <si>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</si>
  <si>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</si>
  <si>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</si>
  <si>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</si>
  <si>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</si>
  <si>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</si>
  <si>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</si>
  <si>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</si>
  <si>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</si>
  <si>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</si>
  <si>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</si>
  <si>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</si>
  <si>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</si>
  <si>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</si>
  <si>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</si>
  <si>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</si>
  <si>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</si>
  <si>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</si>
  <si>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</si>
  <si>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</si>
  <si>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</si>
  <si>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</si>
  <si>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</si>
  <si>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</si>
  <si>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</si>
  <si>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</si>
  <si>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</si>
  <si>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</si>
  <si>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</si>
  <si>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</si>
  <si>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</si>
  <si>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</si>
  <si>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</si>
  <si>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</si>
  <si>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</si>
  <si>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</si>
  <si>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</si>
  <si>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</si>
  <si>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</si>
  <si>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</si>
  <si>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</si>
  <si>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</si>
  <si>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</si>
  <si>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</si>
  <si>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</si>
  <si>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</si>
  <si>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</si>
  <si>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</si>
  <si>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</si>
  <si>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</si>
  <si>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</si>
  <si>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</si>
  <si>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</si>
  <si>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</si>
  <si>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</si>
  <si>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</si>
  <si>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</si>
  <si>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</si>
  <si>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</si>
  <si>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</si>
  <si>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</si>
  <si>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</si>
  <si>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</si>
  <si>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</si>
  <si>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</si>
  <si>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</si>
  <si>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</si>
  <si>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</si>
  <si>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</si>
  <si>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</si>
  <si>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</si>
  <si>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</si>
  <si>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</si>
  <si>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</si>
  <si>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</si>
  <si>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</si>
  <si>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</si>
  <si>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</si>
  <si>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</si>
  <si>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</si>
  <si>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</si>
  <si>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</si>
  <si>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</si>
  <si>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</si>
  <si>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</si>
  <si>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</si>
  <si>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</si>
  <si>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</si>
  <si>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</si>
  <si>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</si>
  <si>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</si>
  <si>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</si>
  <si>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</si>
  <si>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</si>
  <si>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</si>
  <si>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</si>
  <si>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</si>
  <si>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</si>
  <si>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</si>
  <si>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</si>
  <si>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</si>
  <si>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</si>
  <si>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</si>
  <si>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</si>
  <si>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</si>
  <si>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</si>
  <si>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</si>
  <si>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</si>
  <si>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</si>
  <si>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</si>
  <si>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</si>
  <si>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</si>
  <si>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</si>
  <si>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</si>
  <si>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</si>
  <si>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</si>
  <si>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</si>
  <si>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</si>
  <si>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</si>
  <si>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</si>
  <si>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</si>
  <si>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</si>
  <si>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</si>
  <si>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</si>
  <si>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</si>
  <si>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</si>
  <si>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</si>
  <si>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</si>
  <si>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</si>
  <si>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</si>
  <si>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</si>
  <si>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</si>
  <si>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</si>
  <si>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</si>
  <si>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</si>
  <si>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</si>
  <si>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</si>
  <si>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</si>
  <si>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</si>
  <si>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</si>
  <si>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</si>
  <si>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</si>
  <si>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</si>
  <si>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</si>
  <si>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</si>
  <si>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</si>
  <si>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</si>
  <si>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</si>
  <si>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</si>
  <si>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</si>
  <si>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</si>
  <si>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</si>
  <si>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</si>
  <si>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</si>
  <si>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</si>
  <si>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</si>
  <si>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</si>
  <si>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</si>
  <si>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</si>
  <si>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</si>
  <si>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</si>
  <si>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</si>
  <si>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</si>
  <si>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</si>
  <si>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</si>
  <si>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</si>
  <si>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</si>
  <si>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</si>
  <si>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</si>
  <si>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</si>
  <si>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</si>
  <si>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</si>
  <si>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</si>
  <si>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</si>
  <si>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</si>
  <si>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</si>
  <si>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</si>
  <si>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</si>
  <si>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</si>
  <si>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</si>
  <si>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</si>
  <si>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</si>
  <si>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</si>
  <si>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</si>
  <si>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</si>
  <si>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</si>
  <si>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</si>
  <si>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</si>
  <si>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</si>
  <si>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</si>
  <si>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</si>
  <si>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</si>
  <si>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</si>
  <si>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</si>
  <si>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</si>
  <si>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</si>
  <si>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</si>
  <si>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</si>
  <si>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</si>
  <si>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</si>
  <si>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</si>
  <si>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</si>
  <si>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</si>
  <si>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</si>
  <si>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</si>
  <si>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</si>
  <si>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</si>
  <si>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</si>
  <si>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</si>
  <si>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</si>
  <si>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</si>
  <si>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</si>
  <si>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</si>
  <si>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</si>
  <si>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</si>
  <si>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</si>
  <si>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</si>
  <si>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</si>
  <si>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</si>
  <si>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</si>
  <si>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</si>
  <si>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</si>
  <si>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</si>
  <si>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</si>
  <si>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</si>
  <si>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</si>
  <si>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</si>
  <si>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</si>
  <si>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</si>
  <si>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</si>
  <si>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</si>
  <si>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</si>
  <si>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</si>
  <si>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</si>
  <si>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</si>
  <si>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</si>
  <si>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</si>
  <si>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</si>
  <si>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</si>
  <si>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</si>
  <si>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</si>
  <si>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</si>
  <si>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</si>
  <si>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</si>
  <si>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</si>
  <si>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</si>
  <si>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</si>
  <si>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</si>
  <si>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</si>
  <si>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</si>
  <si>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</si>
  <si>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</si>
  <si>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</si>
  <si>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</si>
  <si>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</si>
  <si>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</si>
  <si>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</si>
  <si>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</si>
  <si>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</si>
  <si>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</si>
  <si>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</si>
  <si>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</si>
  <si>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</si>
  <si>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</si>
  <si>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</si>
  <si>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</si>
  <si>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</si>
  <si>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</si>
  <si>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</si>
  <si>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</si>
  <si>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</si>
  <si>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</si>
  <si>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</si>
  <si>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</si>
  <si>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</si>
  <si>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</si>
  <si>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</si>
  <si>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</si>
  <si>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</si>
  <si>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</si>
  <si>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</si>
  <si>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</si>
  <si>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</si>
  <si>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</si>
  <si>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</si>
  <si>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</si>
  <si>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</si>
  <si>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</si>
  <si>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</si>
  <si>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</si>
  <si>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</si>
  <si>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</si>
  <si>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</si>
  <si>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</si>
  <si>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</si>
  <si>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</si>
  <si>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</si>
  <si>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</si>
  <si>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</si>
  <si>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</si>
  <si>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</si>
  <si>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</si>
  <si>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</si>
  <si>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</si>
  <si>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</si>
  <si>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</si>
  <si>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</si>
  <si>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</si>
  <si>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</si>
  <si>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</si>
  <si>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</si>
  <si>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</si>
  <si>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</si>
  <si>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</si>
  <si>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</si>
  <si>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</si>
  <si>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</si>
  <si>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</si>
  <si>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</si>
  <si>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</si>
  <si>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</si>
  <si>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</si>
  <si>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</si>
  <si>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</si>
  <si>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</si>
  <si>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</si>
  <si>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</si>
  <si>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</si>
  <si>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</si>
  <si>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</si>
  <si>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</si>
  <si>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</si>
  <si>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</si>
  <si>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</si>
  <si>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</si>
  <si>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</si>
  <si>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</si>
  <si>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</si>
  <si>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</si>
  <si>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</si>
  <si>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</si>
  <si>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</si>
  <si>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</si>
  <si>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</si>
  <si>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</si>
  <si>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</si>
  <si>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</si>
  <si>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</si>
  <si>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</si>
  <si>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</si>
  <si>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</si>
  <si>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</si>
  <si>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</si>
  <si>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</si>
  <si>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</si>
  <si>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</si>
  <si>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</si>
  <si>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</si>
  <si>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</si>
  <si>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</si>
  <si>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</si>
  <si>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</si>
  <si>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</si>
  <si>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</si>
  <si>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</si>
  <si>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</si>
  <si>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</si>
  <si>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</si>
  <si>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</si>
  <si>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</si>
  <si>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</si>
  <si>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</si>
  <si>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</si>
  <si>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</si>
  <si>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</si>
  <si>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</si>
  <si>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</si>
  <si>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</si>
  <si>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</si>
  <si>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</si>
  <si>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</si>
  <si>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</si>
  <si>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</si>
  <si>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</si>
  <si>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</si>
  <si>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</si>
  <si>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</si>
  <si>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</si>
  <si>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</si>
  <si>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</si>
  <si>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</si>
  <si>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</si>
  <si>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</si>
  <si>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</si>
  <si>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</si>
  <si>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</si>
  <si>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</si>
  <si>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</si>
  <si>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</si>
  <si>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</si>
  <si>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</si>
  <si>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</si>
  <si>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</si>
  <si>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</si>
  <si>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</si>
  <si>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</si>
  <si>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</si>
  <si>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</si>
  <si>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</si>
  <si>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</si>
  <si>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</si>
  <si>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</si>
  <si>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</si>
  <si>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</si>
  <si>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</si>
  <si>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</si>
  <si>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</si>
  <si>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</si>
  <si>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</si>
  <si>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</si>
  <si>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</si>
  <si>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</si>
  <si>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</si>
  <si>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</si>
  <si>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</si>
  <si>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</si>
  <si>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</si>
  <si>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</si>
  <si>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</si>
  <si>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</si>
  <si>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</si>
  <si>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</si>
  <si>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</si>
  <si>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</si>
  <si>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</si>
  <si>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</si>
  <si>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</si>
  <si>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</si>
  <si>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</si>
  <si>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</si>
  <si>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</si>
  <si>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</si>
  <si>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</si>
  <si>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</si>
  <si>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</si>
  <si>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</si>
  <si>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</si>
  <si>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</si>
  <si>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</si>
  <si>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</si>
  <si>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</si>
  <si>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</si>
  <si>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</si>
  <si>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</si>
  <si>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</si>
  <si>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</si>
  <si>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</si>
  <si>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</si>
  <si>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</si>
  <si>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</si>
  <si>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</si>
  <si>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</si>
  <si>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</si>
  <si>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</si>
  <si>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</si>
  <si>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</si>
  <si>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</si>
  <si>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</si>
  <si>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</si>
  <si>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</si>
  <si>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</si>
  <si>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</si>
  <si>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</si>
  <si>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</si>
  <si>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</si>
  <si>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</si>
  <si>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</si>
  <si>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</si>
  <si>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</si>
  <si>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</si>
  <si>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</si>
  <si>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</si>
  <si>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</si>
  <si>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</si>
  <si>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</si>
  <si>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</si>
  <si>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</si>
  <si>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</si>
  <si>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</si>
  <si>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</si>
  <si>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</si>
  <si>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</si>
  <si>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</si>
  <si>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</si>
  <si>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</si>
  <si>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</si>
  <si>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</si>
  <si>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</si>
  <si>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</si>
  <si>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</si>
  <si>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</si>
  <si>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</si>
  <si>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</si>
  <si>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</si>
  <si>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</si>
  <si>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</si>
  <si>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</si>
  <si>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</si>
  <si>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</si>
  <si>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</si>
  <si>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</si>
  <si>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</si>
  <si>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</si>
  <si>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</si>
  <si>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</si>
  <si>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</si>
  <si>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</si>
  <si>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</si>
  <si>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</si>
  <si>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</si>
  <si>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</si>
  <si>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</si>
  <si>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</si>
  <si>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</si>
  <si>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</si>
  <si>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</si>
  <si>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</si>
  <si>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</si>
  <si>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</si>
  <si>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</si>
  <si>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</si>
  <si>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</si>
  <si>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</si>
  <si>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</si>
  <si>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</si>
  <si>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</si>
  <si>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</si>
  <si>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</si>
  <si>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</si>
  <si>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</si>
  <si>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</si>
  <si>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</si>
  <si>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</si>
  <si>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</si>
  <si>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</si>
  <si>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</si>
  <si>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</si>
  <si>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</si>
  <si>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</si>
  <si>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</si>
  <si>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</si>
  <si>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</si>
  <si>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</si>
  <si>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</si>
  <si>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</si>
  <si>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</si>
  <si>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</si>
  <si>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</si>
  <si>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</si>
  <si>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</si>
  <si>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</si>
  <si>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</si>
  <si>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</si>
  <si>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</si>
  <si>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</si>
  <si>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</si>
  <si>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</si>
  <si>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</si>
  <si>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</si>
  <si>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</si>
  <si>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</si>
  <si>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</si>
  <si>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</si>
  <si>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</si>
  <si>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</si>
  <si>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</si>
  <si>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</si>
  <si>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</si>
  <si>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</si>
  <si>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</si>
  <si>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</si>
  <si>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</si>
  <si>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</si>
  <si>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</si>
  <si>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</si>
  <si>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</si>
  <si>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</si>
  <si>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</si>
  <si>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</si>
  <si>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</si>
  <si>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</si>
  <si>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</si>
  <si>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</si>
  <si>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</si>
  <si>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</si>
  <si>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</si>
  <si>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</si>
  <si>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</si>
  <si>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</si>
  <si>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</si>
  <si>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</si>
  <si>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</si>
  <si>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</si>
  <si>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</si>
  <si>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</si>
  <si>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</si>
  <si>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</si>
  <si>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</si>
  <si>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</si>
  <si>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</si>
  <si>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</si>
  <si>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</si>
  <si>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</si>
  <si>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</si>
  <si>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</si>
  <si>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</si>
  <si>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</si>
  <si>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</si>
  <si>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</si>
  <si>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</si>
  <si>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</si>
  <si>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</si>
  <si>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</si>
  <si>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</si>
  <si>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</si>
  <si>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</si>
  <si>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</si>
  <si>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</si>
  <si>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</si>
  <si>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</si>
  <si>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</si>
  <si>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</si>
  <si>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</si>
  <si>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</si>
  <si>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</si>
  <si>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</si>
  <si>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</si>
  <si>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</si>
  <si>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</si>
  <si>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</si>
  <si>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</si>
  <si>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</si>
  <si>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</si>
  <si>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</si>
  <si>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</si>
  <si>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</si>
  <si>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</si>
  <si>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</si>
  <si>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</si>
  <si>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</si>
  <si>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</si>
  <si>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</si>
  <si>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</si>
  <si>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</si>
  <si>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</si>
  <si>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</si>
  <si>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</si>
  <si>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</si>
  <si>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</si>
  <si>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</si>
  <si>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</si>
  <si>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</si>
  <si>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</si>
  <si>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</si>
  <si>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</si>
  <si>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</si>
  <si>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</si>
  <si>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</si>
  <si>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</si>
  <si>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</si>
  <si>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</si>
  <si>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</si>
  <si>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</si>
  <si>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</si>
  <si>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</si>
  <si>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</si>
  <si>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</si>
  <si>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</si>
  <si>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</si>
  <si>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</si>
  <si>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</si>
  <si>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</si>
  <si>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</si>
  <si>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</si>
  <si>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</si>
  <si>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</si>
  <si>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</si>
  <si>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</si>
  <si>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</si>
  <si>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</si>
  <si>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</si>
  <si>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</si>
  <si>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</si>
  <si>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</si>
  <si>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</si>
  <si>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</si>
  <si>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</si>
  <si>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</si>
  <si>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</si>
  <si>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</si>
  <si>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</si>
  <si>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</si>
  <si>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</si>
  <si>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</si>
  <si>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</si>
  <si>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</si>
  <si>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</si>
  <si>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</si>
  <si>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</si>
  <si>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</si>
  <si>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</si>
  <si>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</si>
  <si>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</si>
  <si>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</si>
  <si>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</si>
  <si>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</si>
  <si>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</si>
  <si>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</si>
  <si>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</si>
  <si>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</si>
  <si>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</si>
  <si>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</si>
  <si>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</si>
  <si>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</si>
  <si>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</si>
  <si>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</si>
  <si>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</si>
  <si>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</si>
  <si>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</si>
  <si>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</si>
  <si>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</si>
  <si>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</si>
  <si>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</si>
  <si>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</si>
  <si>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</si>
  <si>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</si>
  <si>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</si>
  <si>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</si>
  <si>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</si>
  <si>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</si>
  <si>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</si>
  <si>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</si>
  <si>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</si>
  <si>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</si>
  <si>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</si>
  <si>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</si>
  <si>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</si>
  <si>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</si>
  <si>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</si>
  <si>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</si>
  <si>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</si>
  <si>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</si>
  <si>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</si>
  <si>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</si>
  <si>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</si>
  <si>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</si>
  <si>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</si>
  <si>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</si>
  <si>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</si>
  <si>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</si>
  <si>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</si>
  <si>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</si>
  <si>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</si>
  <si>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</si>
  <si>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</si>
  <si>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</si>
  <si>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</si>
  <si>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</si>
  <si>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</si>
  <si>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</si>
  <si>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</si>
  <si>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</si>
  <si>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</si>
  <si>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</si>
  <si>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</si>
  <si>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</si>
  <si>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</si>
  <si>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</si>
  <si>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</si>
  <si>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</si>
  <si>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</si>
  <si>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</si>
  <si>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</si>
  <si>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</si>
  <si>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</si>
  <si>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</si>
  <si>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</si>
  <si>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</si>
  <si>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</si>
  <si>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</si>
  <si>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</si>
  <si>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</si>
  <si>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</si>
  <si>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</si>
  <si>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</si>
  <si>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</si>
  <si>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</si>
  <si>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</si>
  <si>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</si>
  <si>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</si>
  <si>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</si>
  <si>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</si>
  <si>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</si>
  <si>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</si>
  <si>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</si>
  <si>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</si>
  <si>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</si>
  <si>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</si>
  <si>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</si>
  <si>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</si>
  <si>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</si>
  <si>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</si>
  <si>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</si>
  <si>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</si>
  <si>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</si>
  <si>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</si>
  <si>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</si>
  <si>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</si>
  <si>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</si>
  <si>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</si>
  <si>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</si>
  <si>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</si>
  <si>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</si>
  <si>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</si>
  <si>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</si>
  <si>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</si>
  <si>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</si>
  <si>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</si>
  <si>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</si>
  <si>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</si>
  <si>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</si>
  <si>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</si>
  <si>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</si>
  <si>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</si>
  <si>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</si>
  <si>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</si>
  <si>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</si>
  <si>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</si>
  <si>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</si>
  <si>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</si>
  <si>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</si>
  <si>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</si>
  <si>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</si>
  <si>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</si>
  <si>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</si>
  <si>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</si>
  <si>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</si>
  <si>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</si>
  <si>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</si>
  <si>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</si>
  <si>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</si>
  <si>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</si>
  <si>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</si>
  <si>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</si>
  <si>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</si>
  <si>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</si>
  <si>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</si>
  <si>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</si>
  <si>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</si>
  <si>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</si>
  <si>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</si>
  <si>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</si>
  <si>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</si>
  <si>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</si>
  <si>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</si>
  <si>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</si>
  <si>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</si>
  <si>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</si>
  <si>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</si>
  <si>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</si>
  <si>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</si>
  <si>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</si>
  <si>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</si>
  <si>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</si>
  <si>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</si>
  <si>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</si>
  <si>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</si>
  <si>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</si>
  <si>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</si>
  <si>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</si>
  <si>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</si>
  <si>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</si>
  <si>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</si>
  <si>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</si>
  <si>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</si>
  <si>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</si>
  <si>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</si>
  <si>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</si>
  <si>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</si>
  <si>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</si>
  <si>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</si>
  <si>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</si>
  <si>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</si>
  <si>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</si>
  <si>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</si>
  <si>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</si>
  <si>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</si>
  <si>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</si>
  <si>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</si>
  <si>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</si>
  <si>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</si>
  <si>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</si>
  <si>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</si>
  <si>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</si>
  <si>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</si>
  <si>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</si>
  <si>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</si>
  <si>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</si>
  <si>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</si>
  <si>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</si>
  <si>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</si>
  <si>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</si>
  <si>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</si>
  <si>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</si>
  <si>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</si>
  <si>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</si>
  <si>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</si>
  <si>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</si>
  <si>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</si>
  <si>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</si>
  <si>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</si>
  <si>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</si>
  <si>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</si>
  <si>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</si>
  <si>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</si>
  <si>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</si>
  <si>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</si>
  <si>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</si>
  <si>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</si>
  <si>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</si>
  <si>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</si>
  <si>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</si>
  <si>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</si>
  <si>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</si>
  <si>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</si>
  <si>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</si>
  <si>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</si>
  <si>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</si>
  <si>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</si>
  <si>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</si>
  <si>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</si>
  <si>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</si>
  <si>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</si>
  <si>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</si>
  <si>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</si>
  <si>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</si>
  <si>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</si>
  <si>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</si>
  <si>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</si>
  <si>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</si>
  <si>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</si>
  <si>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</si>
  <si>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</si>
  <si>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</si>
  <si>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</si>
  <si>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</si>
  <si>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</si>
  <si>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</si>
  <si>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</si>
  <si>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</si>
  <si>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</si>
  <si>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</si>
  <si>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</si>
  <si>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</si>
  <si>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</si>
  <si>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</si>
  <si>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</si>
  <si>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</si>
  <si>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</si>
  <si>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</si>
  <si>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</si>
  <si>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</si>
  <si>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</si>
  <si>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</si>
  <si>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</si>
  <si>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</si>
  <si>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</si>
  <si>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</si>
  <si>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</si>
  <si>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</si>
  <si>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</si>
  <si>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</si>
  <si>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</si>
  <si>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</si>
  <si>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</si>
  <si>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</si>
  <si>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</si>
  <si>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</si>
  <si>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</si>
  <si>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</si>
  <si>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</si>
  <si>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</si>
  <si>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</si>
  <si>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</si>
  <si>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</si>
  <si>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</si>
  <si>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</si>
  <si>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</si>
  <si>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</si>
  <si>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</si>
  <si>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</si>
  <si>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</si>
  <si>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</si>
  <si>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</si>
  <si>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</si>
  <si>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</si>
  <si>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</si>
  <si>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</si>
  <si>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</si>
  <si>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</si>
  <si>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</si>
  <si>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</si>
  <si>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</si>
  <si>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</si>
  <si>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</si>
  <si>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</si>
  <si>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</si>
  <si>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</si>
  <si>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</si>
  <si>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</si>
  <si>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</si>
  <si>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</si>
  <si>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</si>
  <si>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</si>
  <si>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</si>
  <si>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</si>
  <si>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</si>
  <si>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</si>
  <si>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</si>
  <si>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</si>
  <si>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</si>
  <si>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</si>
  <si>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</si>
  <si>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</si>
  <si>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</si>
  <si>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</si>
  <si>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</si>
  <si>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</si>
  <si>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</si>
  <si>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</si>
  <si>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</si>
  <si>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</si>
  <si>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</si>
  <si>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</si>
  <si>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</si>
  <si>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</si>
  <si>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</si>
  <si>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</si>
  <si>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</si>
  <si>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</si>
  <si>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</si>
  <si>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</si>
  <si>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</si>
  <si>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</si>
  <si>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</si>
  <si>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</si>
  <si>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</si>
  <si>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</si>
  <si>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</si>
  <si>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</si>
  <si>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</si>
  <si>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</si>
  <si>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</si>
  <si>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</si>
  <si>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</si>
  <si>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</si>
  <si>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</si>
  <si>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</si>
  <si>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</si>
  <si>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</si>
  <si>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</si>
  <si>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</si>
  <si>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</si>
  <si>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</si>
  <si>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</si>
  <si>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</si>
  <si>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</si>
  <si>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</si>
  <si>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</si>
  <si>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</si>
  <si>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</si>
  <si>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</si>
  <si>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</si>
  <si>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</si>
  <si>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</si>
  <si>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</si>
  <si>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</si>
  <si>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</si>
  <si>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</si>
  <si>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</si>
  <si>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</si>
  <si>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</si>
  <si>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</si>
  <si>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</si>
  <si>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</si>
  <si>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</si>
  <si>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</si>
  <si>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</si>
  <si>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</si>
  <si>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</si>
  <si>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</si>
  <si>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</si>
  <si>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</si>
  <si>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</si>
  <si>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</si>
  <si>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</si>
  <si>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</si>
  <si>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</si>
  <si>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</si>
  <si>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</si>
  <si>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</si>
  <si>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</si>
  <si>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</si>
  <si>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</si>
  <si>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</si>
  <si>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</si>
  <si>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</si>
  <si>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</si>
  <si>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</si>
  <si>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</si>
  <si>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</si>
  <si>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</si>
  <si>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</si>
  <si>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</si>
  <si>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</si>
  <si>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</si>
  <si>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</si>
  <si>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</si>
  <si>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</si>
  <si>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</si>
  <si>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</si>
  <si>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</si>
  <si>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</si>
  <si>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</si>
  <si>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</si>
  <si>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</si>
  <si>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</si>
  <si>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</si>
  <si>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</si>
  <si>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</si>
  <si>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</si>
  <si>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</si>
  <si>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</si>
  <si>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</si>
  <si>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</si>
  <si>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</si>
  <si>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</si>
  <si>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</si>
  <si>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</si>
  <si>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</si>
  <si>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</si>
  <si>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</si>
  <si>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</si>
  <si>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</si>
  <si>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</si>
  <si>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</si>
  <si>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</si>
  <si>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</si>
  <si>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</si>
  <si>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</si>
  <si>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</si>
  <si>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</si>
  <si>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</si>
  <si>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</si>
  <si>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</si>
  <si>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</si>
  <si>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</si>
  <si>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</si>
  <si>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</si>
  <si>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</si>
  <si>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</si>
  <si>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</si>
  <si>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</si>
  <si>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</si>
  <si>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</si>
  <si>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</si>
  <si>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</si>
  <si>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</si>
  <si>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</si>
  <si>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</si>
  <si>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</si>
  <si>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</si>
  <si>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</si>
  <si>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</si>
  <si>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</si>
  <si>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</si>
  <si>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</si>
  <si>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</si>
  <si>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</si>
  <si>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</si>
  <si>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</si>
  <si>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</si>
  <si>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</si>
  <si>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</si>
  <si>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</si>
  <si>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</si>
  <si>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</si>
  <si>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</si>
  <si>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</si>
  <si>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</si>
  <si>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</si>
  <si>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</si>
  <si>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</si>
  <si>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</si>
  <si>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</si>
  <si>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</si>
  <si>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</si>
  <si>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</si>
  <si>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</si>
  <si>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</si>
  <si>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</si>
  <si>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</si>
  <si>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</si>
  <si>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</si>
  <si>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</si>
  <si>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</si>
  <si>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</si>
  <si>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</si>
  <si>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</si>
  <si>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</si>
  <si>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</si>
  <si>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</si>
  <si>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</si>
  <si>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</si>
  <si>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</si>
  <si>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</si>
  <si>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</si>
  <si>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</si>
  <si>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</si>
  <si>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</si>
  <si>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</si>
  <si>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</si>
  <si>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</si>
  <si>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</si>
  <si>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</si>
  <si>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</si>
  <si>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</si>
  <si>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</si>
  <si>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</si>
  <si>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</si>
  <si>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</si>
  <si>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</si>
  <si>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</si>
  <si>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</si>
  <si>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</si>
  <si>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</si>
  <si>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</si>
  <si>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</si>
  <si>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</si>
  <si>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</si>
  <si>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</si>
  <si>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</si>
  <si>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</si>
  <si>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</si>
  <si>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</si>
  <si>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</si>
  <si>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</si>
  <si>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</si>
  <si>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</si>
  <si>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</si>
  <si>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</si>
  <si>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</si>
  <si>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</si>
  <si>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</si>
  <si>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</si>
  <si>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</si>
  <si>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</si>
  <si>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</si>
  <si>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</si>
  <si>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</si>
  <si>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</si>
  <si>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</si>
  <si>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</si>
  <si>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</si>
  <si>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</si>
  <si>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</si>
  <si>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</si>
  <si>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</si>
  <si>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</si>
  <si>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</si>
  <si>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</si>
  <si>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</si>
  <si>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</si>
  <si>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</si>
  <si>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</si>
  <si>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</si>
  <si>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</si>
  <si>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</si>
  <si>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</si>
  <si>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</si>
  <si>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</si>
  <si>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</si>
  <si>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</si>
  <si>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</si>
  <si>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</si>
  <si>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</si>
  <si>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</si>
  <si>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</si>
  <si>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</si>
  <si>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</si>
  <si>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</si>
  <si>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</si>
  <si>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</si>
  <si>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</si>
  <si>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</si>
  <si>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</si>
  <si>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</si>
  <si>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</si>
  <si>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</si>
  <si>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</si>
  <si>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</si>
  <si>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</si>
  <si>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</si>
  <si>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</si>
  <si>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</si>
  <si>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</si>
  <si>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</si>
  <si>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</si>
  <si>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</si>
  <si>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</si>
  <si>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</si>
  <si>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</si>
  <si>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</si>
  <si>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</si>
  <si>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</si>
  <si>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</si>
  <si>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</si>
  <si>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</si>
  <si>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</si>
  <si>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</si>
  <si>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</si>
  <si>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</si>
  <si>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</si>
  <si>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</si>
  <si>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</si>
  <si>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</si>
  <si>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</si>
  <si>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</si>
  <si>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</si>
  <si>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</si>
  <si>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</si>
  <si>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</si>
  <si>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</si>
  <si>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</si>
  <si>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</si>
  <si>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</si>
  <si>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</si>
  <si>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</si>
  <si>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</si>
  <si>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</si>
  <si>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</si>
  <si>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</si>
  <si>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</si>
  <si>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</si>
  <si>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</si>
  <si>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</si>
  <si>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</si>
  <si>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</si>
  <si>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</si>
  <si>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</si>
  <si>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</si>
  <si>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</si>
  <si>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</si>
  <si>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</si>
  <si>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</si>
  <si>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</si>
  <si>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</si>
  <si>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</si>
  <si>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</si>
  <si>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</si>
  <si>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</si>
  <si>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</si>
  <si>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</si>
  <si>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</si>
  <si>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</si>
  <si>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</si>
  <si>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</si>
  <si>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</si>
  <si>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</si>
  <si>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</si>
  <si>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</si>
  <si>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</si>
  <si>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</si>
  <si>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</si>
  <si>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</si>
  <si>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</si>
  <si>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</si>
  <si>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</si>
  <si>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</si>
  <si>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</si>
  <si>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</si>
  <si>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</si>
  <si>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</si>
  <si>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</si>
  <si>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</si>
  <si>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</si>
  <si>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</si>
  <si>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</si>
  <si>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</si>
  <si>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</si>
  <si>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</si>
  <si>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</si>
  <si>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</si>
  <si>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</si>
  <si>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</si>
  <si>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</si>
  <si>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</si>
  <si>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</si>
  <si>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</si>
  <si>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</si>
  <si>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</si>
  <si>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</si>
  <si>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</si>
  <si>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</si>
  <si>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</si>
  <si>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</si>
  <si>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</si>
  <si>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</si>
  <si>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</si>
  <si>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</si>
  <si>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</si>
  <si>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</si>
  <si>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</si>
  <si>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</si>
  <si>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</si>
  <si>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</si>
  <si>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</si>
  <si>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</si>
  <si>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</si>
  <si>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</si>
  <si>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</si>
  <si>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</si>
  <si>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</si>
  <si>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</si>
  <si>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</si>
  <si>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</si>
  <si>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</si>
  <si>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</si>
  <si>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</si>
  <si>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</si>
  <si>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</si>
  <si>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</si>
  <si>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</si>
  <si>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</si>
  <si>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</si>
  <si>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</si>
  <si>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</si>
  <si>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</si>
  <si>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</si>
  <si>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</si>
  <si>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</si>
  <si>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</si>
  <si>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</si>
  <si>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</si>
  <si>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</si>
  <si>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</si>
  <si>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</si>
  <si>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</si>
  <si>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</si>
  <si>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</si>
  <si>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</si>
  <si>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</si>
  <si>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</si>
  <si>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</si>
  <si>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</si>
  <si>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</si>
  <si>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</si>
  <si>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</si>
  <si>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</si>
  <si>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</si>
  <si>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</si>
  <si>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</si>
  <si>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</si>
  <si>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</si>
  <si>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</si>
  <si>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</si>
  <si>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</si>
  <si>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</si>
  <si>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</si>
  <si>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</si>
  <si>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</si>
  <si>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</si>
  <si>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</si>
  <si>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</si>
  <si>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</si>
  <si>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</si>
  <si>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</si>
  <si>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</si>
  <si>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</si>
  <si>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</si>
  <si>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</si>
  <si>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</si>
  <si>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</si>
  <si>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</si>
  <si>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</si>
  <si>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</si>
  <si>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</si>
  <si>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</si>
  <si>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</si>
  <si>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</si>
  <si>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</si>
  <si>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</si>
  <si>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</si>
  <si>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</si>
  <si>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</si>
  <si>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</si>
  <si>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</si>
  <si>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</si>
  <si>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</si>
  <si>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</si>
  <si>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</si>
  <si>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</si>
  <si>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</si>
  <si>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</si>
  <si>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</si>
  <si>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</si>
  <si>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</si>
  <si>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</si>
  <si>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</si>
  <si>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</si>
  <si>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</si>
  <si>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</si>
  <si>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</si>
  <si>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</si>
  <si>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</si>
  <si>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</si>
  <si>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</si>
  <si>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</si>
  <si>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</si>
  <si>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</si>
  <si>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</si>
  <si>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</si>
  <si>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</si>
  <si>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</si>
  <si>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</si>
  <si>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</si>
  <si>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</si>
  <si>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</si>
  <si>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</si>
  <si>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</si>
  <si>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</si>
  <si>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</si>
  <si>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</si>
  <si>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</si>
  <si>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</si>
  <si>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</si>
  <si>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</si>
  <si>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</si>
  <si>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</si>
  <si>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</si>
  <si>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</si>
  <si>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</si>
  <si>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</si>
  <si>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</si>
  <si>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</si>
  <si>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</si>
  <si>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</si>
  <si>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</si>
  <si>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</si>
  <si>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</si>
  <si>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</si>
  <si>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</si>
  <si>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</si>
  <si>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</si>
  <si>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</si>
  <si>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</si>
  <si>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</si>
  <si>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</si>
  <si>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</si>
  <si>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</si>
  <si>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</si>
  <si>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</si>
  <si>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</si>
  <si>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</si>
  <si>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</si>
  <si>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</si>
  <si>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</si>
  <si>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</si>
  <si>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</si>
  <si>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</si>
  <si>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</si>
  <si>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</si>
  <si>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</si>
  <si>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</si>
  <si>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</si>
  <si>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</si>
  <si>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</si>
  <si>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</si>
  <si>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</si>
  <si>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</si>
  <si>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</si>
  <si>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</si>
  <si>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</si>
  <si>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</si>
  <si>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</si>
  <si>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</si>
  <si>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</si>
  <si>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</si>
  <si>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</si>
  <si>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</si>
  <si>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</si>
  <si>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</si>
  <si>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</si>
  <si>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</si>
  <si>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</si>
  <si>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</si>
  <si>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</si>
  <si>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</si>
  <si>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</si>
  <si>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</si>
  <si>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</si>
  <si>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</si>
  <si>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</si>
  <si>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</si>
  <si>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</si>
  <si>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</si>
  <si>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</si>
  <si>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</si>
  <si>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</si>
  <si>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</si>
  <si>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</si>
  <si>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</si>
  <si>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</si>
  <si>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</si>
  <si>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</si>
  <si>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</si>
  <si>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</si>
  <si>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</si>
  <si>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</si>
  <si>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</si>
  <si>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</si>
  <si>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</si>
  <si>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</si>
  <si>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</si>
  <si>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</si>
  <si>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</si>
  <si>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</si>
  <si>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</si>
  <si>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</si>
  <si>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</si>
  <si>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</si>
  <si>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</si>
  <si>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</si>
  <si>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</si>
  <si>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</si>
  <si>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</si>
  <si>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</si>
  <si>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</si>
  <si>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</si>
  <si>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</si>
  <si>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</si>
  <si>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</si>
  <si>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</si>
  <si>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</si>
  <si>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</si>
  <si>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</si>
  <si>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</si>
  <si>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</si>
  <si>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</si>
  <si>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</si>
  <si>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</si>
  <si>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</si>
  <si>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</si>
  <si>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</si>
  <si>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</si>
  <si>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</si>
  <si>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</si>
  <si>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</si>
  <si>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</si>
  <si>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</si>
  <si>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</si>
  <si>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</si>
  <si>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</si>
  <si>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</si>
  <si>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</si>
  <si>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</si>
  <si>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</si>
  <si>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</si>
  <si>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</si>
  <si>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</si>
  <si>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</si>
  <si>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</si>
  <si>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</si>
  <si>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</si>
  <si>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</si>
  <si>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</si>
  <si>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</si>
  <si>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</si>
  <si>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</si>
  <si>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</si>
  <si>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</si>
  <si>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</si>
  <si>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</si>
  <si>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</si>
  <si>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</si>
  <si>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</si>
  <si>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</si>
  <si>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</si>
  <si>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</si>
  <si>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</si>
  <si>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</si>
  <si>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</si>
  <si>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</si>
  <si>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</si>
  <si>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</si>
  <si>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</si>
  <si>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</si>
  <si>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</si>
  <si>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</si>
  <si>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</si>
  <si>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</si>
  <si>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</si>
  <si>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</si>
  <si>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</si>
  <si>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</si>
  <si>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</si>
  <si>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</si>
  <si>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</si>
  <si>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</si>
  <si>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</si>
  <si>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</si>
  <si>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</si>
  <si>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</si>
  <si>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</si>
  <si>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</si>
  <si>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</si>
  <si>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</si>
  <si>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</si>
  <si>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</si>
  <si>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</si>
  <si>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</si>
  <si>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</si>
  <si>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</si>
  <si>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</si>
  <si>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</si>
  <si>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</si>
  <si>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</si>
  <si>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</si>
  <si>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</si>
  <si>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</si>
  <si>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</si>
  <si>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</si>
  <si>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</si>
  <si>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</si>
  <si>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</si>
  <si>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</si>
  <si>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</si>
  <si>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</si>
  <si>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</si>
  <si>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</si>
  <si>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</si>
  <si>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</si>
  <si>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</si>
  <si>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</si>
  <si>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</si>
  <si>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</si>
  <si>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</si>
  <si>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</si>
  <si>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</si>
  <si>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</si>
  <si>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</si>
  <si>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</si>
  <si>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</si>
  <si>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</si>
  <si>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</si>
  <si>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</si>
  <si>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</si>
  <si>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</si>
  <si>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</si>
  <si>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</si>
  <si>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</si>
  <si>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</si>
  <si>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</si>
  <si>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</si>
  <si>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</si>
  <si>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</si>
  <si>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</si>
  <si>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</si>
  <si>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</si>
  <si>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</si>
  <si>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</si>
  <si>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</si>
  <si>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</si>
  <si>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</si>
  <si>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</si>
  <si>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</si>
  <si>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</si>
  <si>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</si>
  <si>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</si>
  <si>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</si>
  <si>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</si>
  <si>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</si>
  <si>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</si>
  <si>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</si>
  <si>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</si>
  <si>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</si>
  <si>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</si>
  <si>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</si>
  <si>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</si>
  <si>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</si>
  <si>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</si>
  <si>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</si>
  <si>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</si>
  <si>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</si>
  <si>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</si>
  <si>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</si>
  <si>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</si>
  <si>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</si>
  <si>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</si>
  <si>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</si>
  <si>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</si>
  <si>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</si>
  <si>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</si>
  <si>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</si>
  <si>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</si>
  <si>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</si>
  <si>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</si>
  <si>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</si>
  <si>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</si>
  <si>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</si>
  <si>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</si>
  <si>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</si>
  <si>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</si>
  <si>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</si>
  <si>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</si>
  <si>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</si>
  <si>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</si>
  <si>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</si>
  <si>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</si>
  <si>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</si>
  <si>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</si>
  <si>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</si>
  <si>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</si>
  <si>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</si>
  <si>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</si>
  <si>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</si>
  <si>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</si>
  <si>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</si>
  <si>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</si>
  <si>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</si>
  <si>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</si>
  <si>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</si>
  <si>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</si>
  <si>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</si>
  <si>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</si>
  <si>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</si>
  <si>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</si>
  <si>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</si>
  <si>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</si>
  <si>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</si>
  <si>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</si>
  <si>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</si>
  <si>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</si>
  <si>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</si>
  <si>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</si>
  <si>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</si>
  <si>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</si>
  <si>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</si>
  <si>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</si>
  <si>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</si>
  <si>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</si>
  <si>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</si>
  <si>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</si>
  <si>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</si>
  <si>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</si>
  <si>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</si>
  <si>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</si>
  <si>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</si>
  <si>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</si>
  <si>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</si>
  <si>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</si>
  <si>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</si>
  <si>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</si>
  <si>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</si>
  <si>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</si>
  <si>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</si>
  <si>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</si>
  <si>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</si>
  <si>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</si>
  <si>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</si>
  <si>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</si>
  <si>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</si>
  <si>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</si>
  <si>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</si>
  <si>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</si>
  <si>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</si>
  <si>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</si>
  <si>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</si>
  <si>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</si>
  <si>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</si>
  <si>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</si>
  <si>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</si>
  <si>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</si>
  <si>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</si>
  <si>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</si>
  <si>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</si>
  <si>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</si>
  <si>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</si>
  <si>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</si>
  <si>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</si>
  <si>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</si>
  <si>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</si>
  <si>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</si>
  <si>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</si>
  <si>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</si>
  <si>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</si>
  <si>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</si>
  <si>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</si>
  <si>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</si>
  <si>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</si>
  <si>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</si>
  <si>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</si>
  <si>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</si>
  <si>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</si>
  <si>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</si>
  <si>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</si>
  <si>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</si>
  <si>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</si>
  <si>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</si>
  <si>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</si>
  <si>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</si>
  <si>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</si>
  <si>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</si>
  <si>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</si>
  <si>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</si>
  <si>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</si>
  <si>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</si>
  <si>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</si>
  <si>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</si>
  <si>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</si>
  <si>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</si>
  <si>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</si>
  <si>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</si>
  <si>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</si>
  <si>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</si>
  <si>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</si>
  <si>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</si>
  <si>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</si>
  <si>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</si>
  <si>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</si>
  <si>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</si>
  <si>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</si>
  <si>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</si>
  <si>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</si>
  <si>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</si>
  <si>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</si>
  <si>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</si>
  <si>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</si>
  <si>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</si>
  <si>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</si>
  <si>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</si>
  <si>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</si>
  <si>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</si>
  <si>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</si>
  <si>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</si>
  <si>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</si>
  <si>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</si>
  <si>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</si>
  <si>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</si>
  <si>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</si>
  <si>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</si>
  <si>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</si>
  <si>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</si>
  <si>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</si>
  <si>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</si>
  <si>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</si>
  <si>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</si>
  <si>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</si>
  <si>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</si>
  <si>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</si>
  <si>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</si>
  <si>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</si>
  <si>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</si>
  <si>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</si>
  <si>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</si>
  <si>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</si>
  <si>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</si>
  <si>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</si>
  <si>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</si>
  <si>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</si>
  <si>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</si>
  <si>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</si>
  <si>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</si>
  <si>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</si>
  <si>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</si>
  <si>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</si>
  <si>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</si>
  <si>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</si>
  <si>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</si>
  <si>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</si>
  <si>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</si>
  <si>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</si>
  <si>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</si>
  <si>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</si>
  <si>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</si>
  <si>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</si>
  <si>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</si>
  <si>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</si>
  <si>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</si>
  <si>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</si>
  <si>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</si>
  <si>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</si>
  <si>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</si>
  <si>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</si>
  <si>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</si>
  <si>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</si>
  <si>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</si>
  <si>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</si>
  <si>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</si>
  <si>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</si>
  <si>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</si>
  <si>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</si>
  <si>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</si>
  <si>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</si>
  <si>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</si>
  <si>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</si>
  <si>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</si>
  <si>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</si>
  <si>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</si>
  <si>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</si>
  <si>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</si>
  <si>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</si>
  <si>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</si>
  <si>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</si>
  <si>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</si>
  <si>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</si>
  <si>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</si>
  <si>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</si>
  <si>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</si>
  <si>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</si>
  <si>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</si>
  <si>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</si>
  <si>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</si>
  <si>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</si>
  <si>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</si>
  <si>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</si>
  <si>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</si>
  <si>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</si>
  <si>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</si>
  <si>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</si>
  <si>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</si>
  <si>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</si>
  <si>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</si>
  <si>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</si>
  <si>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</si>
  <si>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</si>
  <si>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</si>
  <si>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</si>
  <si>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</si>
  <si>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</si>
  <si>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</si>
  <si>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</si>
  <si>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</si>
  <si>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</si>
  <si>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</si>
  <si>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</si>
  <si>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</si>
  <si>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</si>
  <si>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</si>
  <si>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</si>
  <si>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</si>
  <si>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</si>
  <si>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</si>
  <si>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</si>
  <si>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</si>
  <si>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</si>
  <si>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</si>
  <si>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</si>
  <si>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</si>
  <si>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</si>
  <si>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</si>
  <si>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</si>
  <si>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</si>
  <si>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</si>
  <si>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</si>
  <si>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</si>
  <si>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</si>
  <si>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</si>
  <si>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</si>
  <si>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</si>
  <si>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</si>
  <si>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</si>
  <si>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</si>
  <si>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</si>
  <si>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</si>
  <si>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</si>
  <si>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</si>
  <si>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</si>
  <si>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</si>
  <si>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</si>
  <si>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</si>
  <si>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</si>
  <si>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</si>
  <si>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</si>
  <si>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</si>
  <si>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</si>
  <si>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</si>
  <si>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</si>
  <si>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</si>
  <si>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</si>
  <si>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</si>
  <si>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</si>
  <si>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</si>
  <si>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</si>
  <si>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</si>
  <si>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</si>
  <si>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</si>
  <si>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</si>
  <si>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</si>
  <si>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</si>
  <si>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</si>
  <si>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</si>
  <si>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</si>
  <si>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</si>
  <si>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</si>
  <si>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</si>
  <si>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</si>
  <si>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</si>
  <si>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</si>
  <si>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</si>
  <si>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</si>
  <si>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</si>
  <si>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</si>
  <si>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</si>
  <si>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</si>
  <si>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</si>
  <si>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</si>
  <si>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</si>
  <si>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</si>
  <si>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</si>
  <si>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</si>
  <si>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</si>
  <si>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</si>
  <si>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</si>
  <si>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</si>
  <si>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</si>
  <si>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</si>
  <si>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</si>
  <si>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</si>
  <si>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</si>
  <si>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</si>
  <si>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</si>
  <si>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</si>
  <si>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</si>
  <si>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</si>
  <si>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</si>
  <si>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</si>
  <si>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</si>
  <si>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</si>
  <si>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</si>
  <si>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</si>
  <si>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</si>
  <si>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</si>
  <si>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</si>
  <si>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</si>
  <si>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</si>
  <si>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</si>
  <si>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</si>
  <si>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</si>
  <si>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</si>
  <si>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</si>
  <si>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</si>
  <si>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</si>
  <si>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</si>
  <si>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</si>
  <si>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</si>
  <si>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</si>
  <si>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</si>
  <si>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</si>
  <si>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</si>
  <si>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</si>
  <si>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</si>
  <si>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</si>
  <si>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</si>
  <si>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</si>
  <si>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</si>
  <si>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</si>
  <si>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</si>
  <si>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</si>
  <si>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</si>
  <si>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</si>
  <si>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</si>
  <si>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</si>
  <si>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</si>
  <si>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</si>
  <si>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</si>
  <si>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</si>
  <si>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</si>
  <si>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</si>
  <si>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</si>
  <si>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</si>
  <si>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</si>
  <si>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</si>
  <si>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</si>
  <si>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</si>
  <si>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</si>
  <si>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</si>
  <si>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</si>
  <si>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</si>
  <si>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</si>
  <si>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</si>
  <si>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</si>
  <si>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</si>
  <si>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</si>
  <si>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</si>
  <si>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</si>
  <si>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</si>
  <si>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</si>
  <si>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</si>
  <si>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</si>
  <si>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</si>
  <si>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</si>
  <si>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</si>
  <si>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</si>
  <si>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</si>
  <si>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</si>
  <si>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</si>
  <si>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</si>
  <si>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</si>
  <si>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</si>
  <si>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</si>
  <si>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</si>
  <si>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</si>
  <si>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</si>
  <si>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</si>
  <si>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</si>
  <si>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</si>
  <si>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</si>
  <si>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</si>
  <si>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</si>
  <si>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</si>
  <si>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</si>
  <si>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</si>
  <si>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</si>
  <si>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</si>
  <si>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</si>
  <si>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</si>
  <si>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</si>
  <si>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</si>
  <si>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</si>
  <si>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</si>
  <si>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</si>
  <si>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</si>
  <si>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</si>
  <si>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</si>
  <si>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</si>
  <si>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</si>
  <si>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</si>
  <si>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</si>
  <si>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</si>
  <si>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</si>
  <si>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</si>
  <si>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</si>
  <si>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</si>
  <si>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</si>
  <si>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</si>
  <si>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</si>
  <si>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</si>
  <si>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</si>
  <si>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</si>
  <si>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</si>
  <si>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</si>
  <si>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</si>
  <si>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</si>
  <si>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</si>
  <si>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</si>
  <si>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</si>
  <si>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</si>
  <si>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</si>
  <si>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</si>
  <si>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</si>
  <si>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</si>
  <si>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</si>
  <si>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</si>
  <si>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</si>
  <si>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</si>
  <si>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</si>
  <si>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</si>
  <si>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</si>
  <si>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</si>
  <si>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</si>
  <si>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</si>
  <si>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</si>
  <si>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</si>
  <si>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</si>
  <si>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</si>
  <si>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</si>
  <si>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</si>
  <si>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</si>
  <si>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</si>
  <si>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</si>
  <si>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</si>
  <si>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</si>
  <si>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</si>
  <si>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</si>
  <si>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</si>
  <si>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</si>
  <si>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</si>
  <si>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</si>
  <si>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</si>
  <si>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</si>
  <si>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</si>
  <si>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</si>
  <si>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</si>
  <si>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</si>
  <si>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</si>
  <si>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</si>
  <si>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</si>
  <si>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</si>
  <si>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</si>
  <si>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</si>
  <si>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</si>
  <si>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</si>
  <si>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</si>
  <si>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</si>
  <si>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</si>
  <si>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</si>
  <si>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</si>
  <si>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</si>
  <si>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</si>
  <si>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</si>
  <si>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</si>
  <si>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</si>
  <si>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</si>
  <si>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</si>
  <si>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</si>
  <si>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</si>
  <si>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</si>
  <si>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</si>
  <si>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</si>
  <si>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</si>
  <si>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</si>
  <si>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</si>
  <si>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</si>
  <si>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</si>
  <si>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</si>
  <si>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</si>
  <si>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</si>
  <si>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</si>
  <si>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</si>
  <si>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</si>
  <si>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</si>
  <si>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</si>
  <si>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</si>
  <si>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</si>
  <si>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</si>
  <si>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</si>
  <si>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</si>
  <si>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</si>
  <si>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</si>
  <si>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</si>
  <si>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</si>
  <si>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</si>
  <si>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</si>
  <si>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</si>
  <si>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</si>
  <si>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</si>
  <si>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</si>
  <si>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</si>
  <si>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</si>
  <si>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</si>
  <si>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</si>
  <si>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</si>
  <si>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</si>
  <si>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</si>
  <si>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</si>
  <si>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</si>
  <si>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</si>
  <si>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</si>
  <si>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</si>
  <si>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</si>
  <si>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</si>
  <si>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</si>
  <si>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</si>
  <si>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</si>
  <si>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</si>
  <si>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</si>
  <si>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</si>
  <si>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</si>
  <si>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</si>
  <si>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</si>
  <si>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</si>
  <si>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</si>
  <si>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</si>
  <si>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</si>
  <si>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</si>
  <si>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</si>
  <si>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</si>
  <si>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</si>
  <si>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</si>
  <si>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</si>
  <si>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</si>
  <si>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</si>
  <si>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</si>
  <si>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</si>
  <si>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</si>
  <si>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</si>
  <si>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</si>
  <si>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</si>
  <si>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</si>
  <si>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</si>
  <si>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</si>
  <si>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</si>
  <si>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</si>
  <si>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</si>
  <si>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</si>
  <si>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</si>
  <si>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</si>
  <si>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</si>
  <si>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</si>
  <si>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</si>
  <si>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</si>
  <si>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</si>
  <si>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</si>
  <si>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</si>
  <si>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</si>
  <si>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</si>
  <si>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</si>
  <si>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</si>
  <si>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</si>
  <si>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</si>
  <si>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</si>
  <si>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</si>
  <si>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</si>
  <si>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</si>
  <si>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</si>
  <si>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</si>
  <si>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</si>
  <si>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</si>
  <si>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</si>
  <si>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</si>
  <si>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</si>
  <si>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</si>
  <si>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</si>
  <si>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</si>
  <si>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</si>
  <si>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</si>
  <si>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</si>
  <si>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</si>
  <si>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</si>
  <si>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</si>
  <si>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</si>
  <si>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</si>
  <si>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</si>
  <si>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</si>
  <si>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</si>
  <si>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</si>
  <si>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</si>
  <si>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</si>
  <si>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</si>
  <si>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</si>
  <si>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</si>
  <si>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</si>
  <si>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</si>
  <si>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</si>
  <si>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</si>
  <si>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</si>
  <si>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</si>
  <si>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</si>
  <si>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</si>
  <si>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</si>
  <si>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</si>
  <si>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</si>
  <si>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</si>
  <si>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</si>
  <si>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</si>
  <si>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</si>
  <si>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</si>
  <si>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</si>
  <si>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</si>
  <si>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</si>
  <si>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</si>
  <si>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</si>
  <si>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</si>
  <si>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</si>
  <si>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</si>
  <si>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</si>
  <si>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</si>
  <si>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</si>
  <si>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</si>
  <si>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</si>
  <si>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</si>
  <si>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</si>
  <si>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</si>
  <si>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</si>
  <si>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</si>
  <si>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</si>
  <si>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</si>
  <si>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</si>
  <si>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</si>
  <si>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</si>
  <si>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</si>
  <si>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</si>
  <si>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</si>
  <si>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</si>
  <si>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</si>
  <si>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</si>
  <si>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</si>
  <si>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</si>
  <si>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</si>
  <si>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</si>
  <si>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</si>
  <si>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</si>
  <si>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</si>
  <si>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</si>
  <si>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</si>
  <si>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</si>
  <si>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</si>
  <si>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</si>
  <si>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</si>
  <si>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</si>
  <si>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</si>
  <si>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</si>
  <si>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</si>
  <si>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</si>
  <si>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</si>
  <si>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</si>
  <si>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</si>
  <si>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</si>
  <si>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</si>
  <si>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</si>
  <si>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</si>
  <si>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</si>
  <si>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</si>
  <si>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</si>
  <si>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</si>
  <si>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</si>
  <si>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</si>
  <si>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</si>
  <si>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</si>
  <si>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</si>
  <si>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</si>
  <si>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</si>
  <si>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</si>
  <si>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</si>
  <si>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</si>
  <si>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</si>
  <si>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</si>
  <si>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</si>
  <si>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</si>
  <si>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</si>
  <si>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</si>
  <si>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</si>
  <si>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</si>
  <si>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</si>
  <si>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</si>
  <si>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</si>
  <si>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</si>
  <si>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</si>
  <si>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</si>
  <si>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</si>
  <si>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</si>
  <si>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</si>
  <si>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</si>
  <si>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</si>
  <si>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</si>
  <si>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</si>
  <si>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</si>
  <si>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</si>
  <si>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</si>
  <si>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</si>
  <si>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</si>
  <si>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</si>
  <si>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</si>
  <si>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</si>
  <si>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</si>
  <si>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</si>
  <si>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</si>
  <si>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</si>
  <si>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</si>
  <si>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</si>
  <si>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</si>
  <si>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</si>
  <si>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</si>
  <si>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</si>
  <si>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</si>
  <si>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</si>
  <si>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</si>
  <si>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</si>
  <si>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</si>
  <si>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</si>
  <si>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</si>
  <si>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</si>
  <si>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</si>
  <si>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</si>
  <si>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</si>
  <si>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</si>
  <si>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</si>
  <si>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</si>
  <si>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</si>
  <si>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</si>
  <si>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</si>
  <si>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</si>
  <si>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</si>
  <si>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</si>
  <si>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</si>
  <si>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</si>
  <si>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</si>
  <si>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</si>
  <si>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</si>
  <si>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</si>
  <si>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</si>
  <si>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</si>
  <si>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</si>
  <si>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</si>
  <si>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</si>
  <si>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</si>
  <si>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</si>
  <si>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</si>
  <si>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</si>
  <si>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</si>
  <si>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</si>
  <si>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</si>
  <si>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</si>
  <si>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</si>
  <si>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</si>
  <si>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</si>
  <si>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</si>
  <si>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</si>
  <si>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</si>
  <si>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</si>
  <si>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</si>
  <si>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</si>
  <si>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</si>
  <si>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</si>
  <si>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</si>
  <si>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</si>
  <si>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</si>
  <si>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</si>
  <si>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</si>
  <si>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</si>
  <si>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</si>
  <si>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</si>
  <si>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</si>
  <si>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</si>
  <si>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</si>
  <si>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</si>
  <si>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</si>
  <si>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</si>
  <si>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</si>
  <si>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</si>
  <si>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</si>
  <si>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</si>
  <si>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</si>
  <si>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</si>
  <si>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</si>
  <si>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</si>
  <si>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</si>
  <si>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</si>
  <si>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</si>
  <si>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</si>
  <si>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</si>
  <si>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</si>
  <si>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</si>
  <si>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</si>
  <si>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</si>
  <si>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</si>
  <si>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</si>
  <si>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</si>
  <si>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</si>
  <si>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</si>
  <si>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</si>
  <si>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</si>
  <si>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</si>
  <si>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</si>
  <si>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</si>
  <si>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</si>
  <si>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</si>
  <si>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</si>
  <si>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</si>
  <si>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</si>
  <si>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</si>
  <si>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</si>
  <si>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</si>
  <si>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</si>
  <si>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</si>
  <si>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</si>
  <si>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</si>
  <si>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</si>
  <si>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</si>
  <si>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</si>
  <si>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</si>
  <si>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</si>
  <si>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</si>
  <si>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</si>
  <si>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</si>
  <si>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</si>
  <si>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</si>
  <si>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</si>
  <si>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</si>
  <si>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</si>
  <si>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</si>
  <si>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</si>
  <si>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</si>
  <si>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</si>
  <si>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</si>
  <si>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</si>
  <si>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</si>
  <si>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</si>
  <si>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</si>
  <si>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</si>
  <si>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</si>
  <si>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</si>
  <si>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</si>
  <si>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</si>
  <si>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</si>
  <si>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</si>
  <si>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</si>
  <si>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</si>
  <si>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</si>
  <si>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</si>
  <si>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</si>
  <si>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</si>
  <si>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</si>
  <si>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</si>
  <si>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</si>
  <si>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</si>
  <si>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</si>
  <si>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</si>
  <si>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</si>
  <si>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</si>
  <si>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</si>
  <si>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</si>
  <si>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</si>
  <si>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</si>
  <si>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</si>
  <si>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</si>
  <si>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</si>
  <si>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</si>
  <si>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</si>
  <si>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</si>
  <si>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</si>
  <si>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</si>
  <si>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</si>
  <si>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</si>
  <si>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</si>
  <si>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</si>
  <si>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</si>
  <si>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</si>
  <si>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</si>
  <si>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</si>
  <si>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</si>
  <si>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</si>
  <si>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</si>
  <si>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</si>
  <si>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</si>
  <si>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</si>
  <si>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</si>
  <si>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</si>
  <si>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</si>
  <si>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</si>
  <si>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</si>
  <si>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</si>
  <si>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</si>
  <si>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</si>
  <si>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</si>
  <si>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</si>
  <si>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</si>
  <si>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</si>
  <si>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</si>
  <si>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</si>
  <si>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</si>
  <si>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</si>
  <si>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</si>
  <si>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</si>
  <si>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</si>
  <si>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</si>
  <si>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</si>
  <si>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</si>
  <si>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</si>
  <si>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</si>
  <si>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</si>
  <si>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</si>
  <si>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</si>
  <si>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</si>
  <si>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</si>
  <si>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</si>
  <si>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</si>
  <si>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</si>
  <si>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</si>
  <si>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</si>
  <si>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</si>
  <si>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</si>
  <si>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</si>
  <si>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</si>
  <si>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</si>
  <si>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</si>
  <si>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</si>
  <si>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</si>
  <si>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</si>
  <si>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</si>
  <si>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</si>
  <si>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</si>
  <si>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</si>
  <si>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</si>
  <si>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</si>
  <si>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</si>
  <si>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</si>
  <si>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</si>
  <si>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</si>
  <si>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</si>
  <si>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</si>
  <si>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</si>
  <si>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</si>
  <si>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</si>
  <si>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</si>
  <si>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</si>
  <si>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</si>
  <si>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</si>
  <si>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</si>
  <si>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</si>
  <si>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</si>
  <si>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</si>
  <si>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</si>
  <si>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</si>
  <si>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</si>
  <si>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</si>
  <si>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</si>
  <si>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</si>
  <si>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</si>
  <si>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</si>
  <si>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</si>
  <si>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</si>
  <si>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</si>
  <si>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</si>
  <si>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</si>
  <si>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</si>
  <si>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</si>
  <si>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</si>
  <si>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</si>
  <si>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</si>
  <si>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</si>
  <si>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</si>
  <si>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</si>
  <si>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</si>
  <si>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</si>
  <si>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</si>
  <si>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</si>
  <si>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</si>
  <si>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</si>
  <si>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</si>
  <si>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</si>
  <si>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</si>
  <si>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</si>
  <si>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</si>
  <si>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</si>
  <si>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</si>
  <si>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</si>
  <si>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</si>
  <si>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</si>
  <si>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</si>
  <si>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</si>
  <si>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</si>
  <si>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</si>
  <si>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</si>
  <si>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</si>
  <si>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</si>
  <si>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</si>
  <si>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</si>
  <si>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</si>
  <si>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</si>
  <si>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</si>
  <si>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</si>
  <si>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</si>
  <si>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</si>
  <si>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</si>
  <si>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</si>
  <si>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</si>
  <si>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</si>
  <si>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</si>
  <si>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</si>
  <si>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</si>
  <si>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</si>
  <si>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</si>
  <si>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</si>
  <si>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</si>
  <si>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</si>
  <si>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</si>
  <si>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</si>
  <si>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</si>
  <si>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</si>
  <si>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</si>
  <si>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</si>
  <si>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</si>
  <si>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</si>
  <si>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</si>
  <si>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</si>
  <si>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</si>
  <si>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</si>
  <si>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</si>
  <si>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</si>
  <si>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</si>
  <si>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</si>
  <si>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</si>
  <si>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</si>
  <si>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</si>
  <si>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</si>
  <si>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</si>
  <si>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</si>
  <si>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</si>
  <si>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</si>
  <si>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</si>
  <si>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</si>
  <si>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</si>
  <si>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</si>
  <si>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</si>
  <si>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</si>
  <si>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</si>
  <si>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</si>
  <si>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</si>
  <si>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</si>
  <si>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</si>
  <si>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</si>
  <si>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</si>
  <si>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</si>
  <si>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</si>
  <si>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</si>
  <si>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</si>
  <si>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</si>
  <si>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</si>
  <si>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</si>
  <si>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</si>
  <si>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</si>
  <si>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</si>
  <si>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</si>
  <si>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</si>
  <si>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</si>
  <si>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</si>
  <si>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</si>
  <si>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</si>
  <si>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</si>
  <si>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</si>
  <si>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</si>
  <si>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</si>
  <si>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</si>
  <si>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</si>
  <si>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</si>
  <si>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</si>
  <si>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</si>
  <si>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</si>
  <si>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</si>
  <si>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</si>
  <si>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</si>
  <si>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</si>
  <si>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</si>
  <si>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</si>
  <si>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</si>
  <si>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</si>
  <si>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</si>
  <si>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</si>
  <si>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</si>
  <si>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</si>
  <si>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</si>
  <si>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</si>
  <si>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</si>
  <si>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</si>
  <si>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</si>
  <si>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</si>
  <si>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</si>
  <si>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</si>
  <si>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</si>
  <si>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</si>
  <si>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</si>
  <si>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</si>
  <si>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</si>
  <si>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</si>
  <si>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</si>
  <si>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</si>
  <si>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</si>
  <si>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</si>
  <si>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</si>
  <si>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</si>
  <si>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</si>
  <si>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</si>
  <si>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</si>
  <si>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</si>
  <si>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</si>
  <si>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</si>
  <si>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</si>
  <si>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</si>
  <si>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</si>
  <si>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</si>
  <si>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</si>
  <si>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</si>
  <si>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</si>
  <si>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</si>
  <si>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</si>
  <si>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</si>
  <si>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</si>
  <si>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</si>
  <si>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</si>
  <si>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</si>
  <si>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</si>
  <si>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</si>
  <si>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</si>
  <si>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</si>
  <si>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</si>
  <si>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</si>
  <si>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</si>
  <si>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</si>
  <si>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</si>
  <si>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</si>
  <si>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</si>
  <si>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</si>
  <si>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</si>
  <si>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</si>
  <si>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</si>
  <si>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</si>
  <si>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</si>
  <si>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</si>
  <si>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</si>
  <si>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</si>
  <si>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</si>
  <si>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</si>
  <si>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</si>
  <si>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</si>
  <si>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</si>
  <si>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</si>
  <si>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</si>
  <si>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</si>
  <si>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</si>
  <si>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</si>
  <si>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</si>
  <si>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</si>
  <si>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</si>
  <si>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</si>
  <si>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</si>
  <si>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</si>
  <si>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</si>
  <si>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</si>
  <si>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</si>
  <si>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</si>
  <si>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</si>
  <si>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</si>
  <si>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</si>
  <si>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</si>
  <si>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</si>
  <si>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</si>
  <si>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</si>
  <si>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</si>
  <si>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</si>
  <si>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</si>
  <si>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</si>
  <si>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</si>
  <si>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</si>
  <si>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</si>
  <si>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</si>
  <si>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</si>
  <si>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</si>
  <si>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</si>
  <si>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</si>
  <si>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</si>
  <si>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</si>
  <si>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</si>
  <si>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</si>
  <si>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</si>
  <si>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</si>
  <si>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</si>
  <si>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</si>
  <si>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</si>
  <si>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</si>
  <si>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</si>
  <si>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</si>
  <si>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</si>
  <si>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</si>
  <si>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</si>
  <si>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</si>
  <si>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</si>
  <si>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</si>
  <si>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</si>
  <si>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</si>
  <si>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</si>
  <si>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</si>
  <si>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</si>
  <si>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</si>
  <si>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</si>
  <si>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</si>
  <si>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</si>
  <si>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</si>
  <si>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</si>
  <si>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</si>
  <si>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</si>
  <si>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</si>
  <si>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</si>
  <si>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</si>
  <si>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</si>
  <si>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</si>
  <si>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</si>
  <si>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</si>
  <si>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</si>
  <si>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</si>
  <si>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</si>
  <si>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</si>
  <si>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</si>
  <si>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</si>
  <si>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</si>
  <si>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</si>
  <si>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</si>
  <si>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</si>
  <si>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</si>
  <si>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</si>
  <si>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</si>
  <si>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</si>
  <si>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</si>
  <si>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</si>
  <si>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</si>
  <si>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</si>
  <si>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</si>
  <si>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</si>
  <si>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</si>
  <si>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</si>
  <si>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</si>
  <si>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</si>
  <si>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</si>
  <si>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</si>
  <si>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</si>
  <si>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</si>
  <si>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</si>
  <si>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</si>
  <si>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</si>
  <si>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</si>
  <si>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</si>
  <si>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</si>
  <si>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</si>
  <si>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</si>
  <si>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</si>
  <si>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</si>
  <si>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</si>
  <si>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</si>
  <si>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</si>
  <si>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</si>
  <si>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</si>
  <si>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</si>
  <si>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</si>
  <si>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</si>
  <si>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</si>
  <si>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</si>
  <si>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</si>
  <si>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</si>
  <si>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</si>
  <si>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</si>
  <si>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</si>
  <si>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</si>
  <si>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</si>
  <si>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</si>
  <si>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</si>
  <si>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</si>
  <si>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</si>
  <si>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</si>
  <si>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</si>
  <si>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</si>
  <si>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</si>
  <si>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</si>
  <si>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</si>
  <si>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</si>
  <si>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</si>
  <si>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</si>
  <si>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</si>
  <si>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</si>
  <si>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</si>
  <si>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</si>
  <si>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</si>
  <si>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</si>
  <si>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</si>
  <si>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</si>
  <si>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</si>
  <si>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</si>
  <si>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</si>
  <si>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</si>
  <si>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</si>
  <si>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</si>
  <si>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</si>
  <si>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</si>
  <si>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</si>
  <si>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</si>
  <si>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</si>
  <si>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</si>
  <si>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</si>
  <si>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</si>
  <si>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</si>
  <si>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</si>
  <si>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</si>
  <si>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</si>
  <si>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</si>
  <si>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</si>
  <si>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</si>
  <si>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</si>
  <si>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</si>
  <si>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</si>
  <si>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</si>
  <si>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</si>
  <si>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</si>
  <si>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</si>
  <si>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</si>
  <si>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</si>
  <si>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</si>
  <si>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</si>
  <si>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</si>
  <si>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</si>
  <si>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</si>
  <si>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</si>
  <si>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</si>
  <si>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</si>
  <si>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</si>
  <si>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</si>
  <si>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</si>
  <si>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</si>
  <si>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</si>
  <si>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</si>
  <si>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</si>
  <si>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</si>
  <si>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</si>
  <si>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</si>
  <si>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</si>
  <si>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</si>
  <si>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</si>
  <si>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</si>
  <si>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</si>
  <si>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</si>
  <si>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</si>
  <si>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</si>
  <si>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</si>
  <si>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</si>
  <si>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</si>
  <si>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</si>
  <si>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</si>
  <si>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</si>
  <si>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</si>
  <si>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</si>
  <si>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</si>
  <si>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</si>
  <si>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</si>
  <si>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</si>
  <si>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</si>
  <si>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</si>
  <si>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</si>
  <si>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</si>
  <si>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</si>
  <si>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</si>
  <si>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</si>
  <si>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</si>
  <si>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</si>
  <si>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</si>
  <si>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</si>
  <si>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</si>
  <si>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</si>
  <si>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</si>
  <si>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</si>
  <si>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</si>
  <si>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</si>
  <si>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</si>
  <si>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</si>
  <si>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</si>
  <si>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</si>
  <si>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</si>
  <si>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</si>
  <si>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</si>
  <si>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</si>
  <si>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</si>
  <si>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</si>
  <si>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</si>
  <si>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</si>
  <si>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</si>
  <si>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</si>
  <si>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</si>
  <si>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</si>
  <si>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</si>
  <si>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</si>
  <si>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</si>
  <si>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</si>
  <si>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</si>
  <si>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</si>
  <si>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</si>
  <si>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</si>
  <si>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</si>
  <si>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</si>
  <si>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</si>
  <si>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</si>
  <si>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</si>
  <si>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</si>
  <si>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</si>
  <si>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</si>
  <si>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</si>
  <si>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</si>
  <si>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</si>
  <si>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</si>
  <si>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</si>
  <si>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</si>
  <si>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</si>
  <si>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</si>
  <si>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</si>
  <si>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</si>
  <si>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</si>
  <si>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</si>
  <si>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</si>
  <si>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</si>
  <si>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</si>
  <si>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</si>
  <si>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</si>
  <si>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</si>
  <si>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</si>
  <si>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</si>
  <si>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</si>
  <si>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</si>
  <si>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</si>
  <si>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</si>
  <si>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</si>
  <si>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</si>
  <si>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</si>
  <si>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</si>
  <si>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</si>
  <si>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</si>
  <si>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</si>
  <si>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</si>
  <si>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</si>
  <si>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</si>
  <si>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</si>
  <si>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</si>
  <si>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</si>
  <si>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</si>
  <si>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</si>
  <si>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</si>
  <si>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</si>
  <si>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</si>
  <si>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</si>
  <si>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</si>
  <si>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</si>
  <si>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</si>
  <si>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</si>
  <si>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</si>
  <si>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</si>
  <si>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</si>
  <si>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</si>
  <si>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</si>
  <si>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</si>
  <si>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</si>
  <si>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</si>
  <si>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</si>
  <si>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</si>
  <si>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</si>
  <si>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</si>
  <si>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</si>
  <si>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</si>
  <si>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</si>
  <si>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</si>
  <si>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</si>
  <si>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</si>
  <si>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</si>
  <si>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</si>
  <si>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</si>
  <si>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</si>
  <si>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</si>
  <si>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</si>
  <si>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</si>
  <si>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</si>
  <si>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</si>
  <si>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</si>
  <si>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</si>
  <si>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</si>
  <si>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</si>
  <si>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</si>
  <si>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</si>
  <si>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</si>
  <si>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</si>
  <si>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</si>
  <si>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</si>
  <si>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</si>
  <si>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</si>
  <si>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</si>
  <si>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</si>
  <si>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</si>
  <si>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</si>
  <si>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</si>
  <si>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</si>
  <si>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</si>
  <si>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</si>
  <si>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</si>
  <si>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</si>
  <si>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</si>
  <si>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</si>
  <si>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</si>
  <si>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</si>
  <si>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</si>
  <si>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</si>
  <si>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</si>
  <si>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</si>
  <si>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</si>
  <si>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</si>
  <si>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</si>
  <si>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</si>
  <si>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</si>
  <si>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</si>
  <si>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</si>
  <si>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</si>
  <si>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</si>
  <si>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</si>
  <si>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</si>
  <si>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</si>
  <si>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</si>
  <si>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</si>
  <si>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</si>
  <si>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</si>
  <si>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</si>
  <si>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</si>
  <si>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</si>
  <si>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</si>
  <si>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</si>
  <si>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</si>
  <si>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</si>
  <si>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</si>
  <si>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</si>
  <si>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</si>
  <si>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</si>
  <si>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</si>
  <si>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</si>
  <si>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</si>
  <si>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</si>
  <si>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</si>
  <si>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</si>
  <si>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</si>
  <si>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</si>
  <si>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</si>
  <si>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</si>
  <si>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</si>
  <si>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</si>
  <si>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</si>
  <si>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</si>
  <si>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</si>
  <si>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</si>
  <si>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</si>
  <si>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</si>
  <si>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</si>
  <si>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</si>
  <si>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</si>
  <si>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</si>
  <si>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</si>
  <si>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</si>
  <si>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</si>
  <si>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</si>
  <si>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</si>
  <si>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</si>
  <si>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</si>
  <si>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</si>
  <si>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</si>
  <si>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</si>
  <si>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</si>
  <si>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</si>
  <si>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</si>
  <si>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</si>
  <si>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</si>
  <si>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</si>
  <si>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</si>
  <si>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</si>
  <si>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</si>
  <si>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</si>
  <si>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</si>
  <si>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</si>
  <si>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</si>
  <si>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</si>
  <si>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</si>
  <si>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</si>
  <si>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</si>
  <si>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</si>
  <si>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</si>
  <si>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</si>
  <si>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</si>
  <si>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</si>
  <si>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</si>
  <si>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</si>
  <si>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</si>
  <si>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</si>
  <si>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</si>
  <si>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</si>
  <si>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</si>
  <si>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</si>
  <si>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</si>
  <si>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</si>
  <si>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</si>
  <si>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</si>
  <si>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</si>
  <si>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</si>
  <si>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</si>
  <si>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</si>
  <si>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</si>
  <si>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</si>
  <si>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</si>
  <si>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</si>
  <si>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</si>
  <si>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</si>
  <si>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</si>
  <si>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</si>
  <si>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</si>
  <si>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</si>
  <si>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</si>
  <si>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</si>
  <si>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</si>
  <si>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</si>
  <si>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</si>
  <si>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</si>
  <si>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</si>
  <si>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</si>
  <si>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</si>
  <si>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</si>
  <si>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</si>
  <si>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</si>
  <si>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</si>
  <si>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</si>
  <si>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</si>
  <si>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</si>
  <si>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</si>
  <si>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</si>
  <si>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</si>
  <si>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</si>
  <si>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</si>
  <si>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</si>
  <si>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</si>
  <si>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</si>
  <si>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</si>
  <si>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</si>
  <si>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</si>
  <si>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</si>
  <si>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</si>
  <si>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</si>
  <si>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</si>
  <si>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</si>
  <si>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</si>
  <si>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</si>
  <si>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</si>
  <si>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</si>
  <si>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</si>
  <si>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</si>
  <si>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</si>
  <si>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</si>
  <si>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</si>
  <si>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</si>
  <si>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</si>
  <si>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</si>
  <si>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</si>
  <si>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</si>
  <si>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</si>
  <si>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</si>
  <si>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</si>
  <si>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</si>
  <si>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</si>
  <si>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</si>
  <si>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</si>
  <si>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</si>
  <si>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</si>
  <si>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</si>
  <si>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</si>
  <si>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</si>
  <si>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</si>
  <si>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</si>
  <si>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</si>
  <si>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</si>
  <si>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</si>
  <si>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</si>
  <si>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</si>
  <si>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</si>
  <si>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</si>
  <si>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</si>
  <si>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</si>
  <si>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</si>
  <si>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</si>
  <si>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</si>
  <si>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</si>
  <si>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</si>
  <si>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</si>
  <si>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</si>
  <si>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</si>
  <si>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</si>
  <si>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</si>
  <si>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</si>
  <si>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</si>
  <si>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</si>
  <si>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</si>
  <si>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</si>
  <si>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</si>
  <si>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</si>
  <si>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</si>
  <si>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</si>
  <si>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</si>
  <si>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</si>
  <si>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</si>
  <si>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</si>
  <si>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</si>
  <si>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</si>
  <si>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</si>
  <si>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</si>
  <si>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</si>
  <si>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</si>
  <si>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</si>
  <si>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</si>
  <si>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</si>
  <si>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</si>
  <si>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</si>
  <si>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</si>
  <si>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</si>
  <si>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</si>
  <si>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</si>
  <si>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</si>
  <si>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</si>
  <si>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</si>
  <si>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</si>
  <si>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</si>
  <si>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</si>
  <si>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</si>
  <si>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</si>
  <si>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</si>
  <si>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</si>
  <si>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</si>
  <si>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</si>
  <si>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</si>
  <si>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</si>
  <si>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</si>
  <si>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</si>
  <si>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</si>
  <si>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</si>
  <si>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</si>
  <si>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</si>
  <si>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</si>
  <si>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</si>
  <si>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</si>
  <si>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</si>
  <si>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</si>
  <si>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</si>
  <si>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</si>
  <si>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</si>
  <si>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</si>
  <si>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</si>
  <si>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</si>
  <si>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</si>
  <si>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</si>
  <si>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</si>
  <si>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</si>
  <si>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</si>
  <si>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</si>
  <si>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</si>
  <si>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</si>
  <si>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</si>
  <si>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</si>
  <si>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</si>
  <si>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</si>
  <si>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</si>
  <si>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</si>
  <si>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</si>
  <si>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</si>
  <si>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</si>
  <si>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</si>
  <si>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</si>
  <si>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</si>
  <si>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</si>
  <si>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</si>
  <si>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</si>
  <si>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</si>
  <si>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</si>
  <si>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</si>
  <si>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</si>
  <si>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</si>
  <si>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</si>
  <si>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</si>
  <si>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</si>
  <si>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</si>
  <si>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</si>
  <si>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</si>
  <si>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</si>
  <si>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</si>
  <si>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</si>
  <si>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</si>
  <si>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</si>
  <si>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</si>
  <si>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</si>
  <si>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</si>
  <si>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</si>
  <si>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</si>
  <si>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</si>
  <si>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</si>
  <si>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</si>
  <si>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</si>
  <si>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</si>
  <si>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</si>
  <si>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</si>
  <si>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</si>
  <si>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</si>
  <si>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</si>
  <si>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</si>
  <si>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</si>
  <si>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</si>
  <si>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</si>
  <si>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</si>
  <si>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</si>
  <si>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</si>
  <si>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</si>
  <si>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</si>
  <si>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</si>
  <si>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</si>
  <si>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</si>
  <si>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</si>
  <si>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</si>
  <si>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</si>
  <si>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</si>
  <si>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</si>
  <si>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</si>
  <si>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</si>
  <si>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</si>
  <si>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</si>
  <si>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</si>
  <si>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</si>
  <si>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</si>
  <si>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</si>
  <si>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</si>
  <si>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</si>
  <si>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</si>
  <si>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</si>
  <si>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</si>
  <si>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</si>
  <si>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</si>
  <si>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</si>
  <si>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</si>
  <si>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</si>
  <si>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</si>
  <si>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</si>
  <si>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</si>
  <si>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</si>
  <si>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</si>
  <si>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</si>
  <si>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</si>
  <si>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</si>
  <si>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</si>
  <si>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</si>
  <si>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</si>
  <si>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</si>
  <si>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</si>
  <si>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</si>
  <si>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</si>
  <si>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</si>
  <si>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</si>
  <si>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</si>
  <si>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</si>
  <si>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</si>
  <si>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</si>
  <si>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</si>
  <si>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</si>
  <si>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</si>
  <si>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</si>
  <si>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</si>
  <si>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</si>
  <si>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</si>
  <si>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</si>
  <si>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</si>
  <si>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</si>
  <si>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</si>
  <si>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</si>
  <si>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</si>
  <si>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</si>
  <si>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</si>
  <si>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</si>
  <si>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</si>
  <si>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</si>
  <si>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</si>
  <si>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</si>
  <si>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</si>
  <si>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</si>
  <si>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</si>
  <si>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</si>
  <si>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</si>
  <si>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</si>
  <si>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</si>
  <si>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</si>
  <si>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</si>
  <si>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</si>
  <si>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</si>
  <si>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</si>
  <si>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</si>
  <si>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</si>
  <si>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</si>
  <si>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</si>
  <si>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</si>
  <si>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</si>
  <si>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</si>
  <si>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</si>
  <si>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</si>
  <si>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</si>
  <si>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</si>
  <si>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</si>
  <si>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</si>
  <si>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</si>
  <si>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</si>
  <si>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</si>
  <si>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</si>
  <si>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</si>
  <si>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</si>
  <si>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</si>
  <si>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</si>
  <si>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</si>
  <si>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</si>
  <si>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</si>
  <si>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</si>
  <si>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</si>
  <si>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</si>
  <si>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</si>
  <si>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</si>
  <si>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</si>
  <si>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</si>
  <si>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</si>
  <si>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</si>
  <si>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</si>
  <si>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</si>
  <si>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</si>
  <si>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</si>
  <si>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</si>
  <si>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</si>
  <si>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</si>
  <si>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</si>
  <si>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</si>
  <si>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</si>
  <si>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</si>
  <si>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</si>
  <si>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</si>
  <si>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</si>
  <si>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</si>
  <si>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</si>
  <si>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</si>
  <si>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</si>
  <si>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</si>
  <si>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</si>
  <si>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</si>
  <si>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</si>
  <si>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</si>
  <si>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</si>
  <si>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</si>
  <si>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</si>
  <si>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</si>
  <si>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</si>
  <si>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</si>
  <si>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</si>
  <si>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</si>
  <si>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</si>
  <si>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</si>
  <si>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</si>
  <si>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</si>
  <si>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</si>
  <si>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</si>
  <si>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</si>
  <si>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</si>
  <si>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</si>
  <si>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</si>
  <si>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</si>
  <si>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</si>
  <si>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</si>
  <si>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</si>
  <si>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</si>
  <si>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</si>
  <si>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</si>
  <si>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</si>
  <si>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</si>
  <si>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</si>
  <si>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</si>
  <si>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</si>
  <si>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</si>
  <si>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</si>
  <si>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</si>
  <si>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</si>
  <si>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</si>
  <si>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</si>
  <si>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</si>
  <si>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</si>
  <si>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</si>
  <si>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</si>
  <si>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</si>
  <si>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</si>
  <si>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</si>
  <si>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</si>
  <si>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</si>
  <si>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</si>
  <si>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</si>
  <si>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</si>
  <si>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</si>
  <si>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</si>
  <si>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</si>
  <si>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</si>
  <si>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</si>
  <si>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</si>
  <si>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</si>
  <si>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</si>
  <si>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</si>
  <si>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</si>
  <si>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</si>
  <si>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</si>
  <si>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</si>
  <si>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</si>
  <si>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</si>
  <si>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</si>
  <si>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</si>
  <si>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</si>
  <si>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</si>
  <si>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</si>
  <si>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</si>
  <si>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</si>
  <si>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</si>
  <si>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</si>
  <si>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</si>
  <si>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</si>
  <si>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</si>
  <si>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</si>
  <si>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</si>
  <si>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</si>
  <si>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</si>
  <si>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</si>
  <si>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</si>
  <si>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</si>
  <si>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</si>
  <si>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</si>
  <si>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</si>
  <si>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</si>
  <si>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</si>
  <si>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</si>
  <si>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</si>
  <si>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</si>
  <si>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</si>
  <si>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</si>
  <si>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</si>
  <si>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</si>
  <si>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</si>
  <si>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</si>
  <si>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</si>
  <si>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</si>
  <si>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</si>
  <si>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</si>
  <si>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</si>
  <si>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</si>
  <si>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</si>
  <si>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</si>
  <si>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</si>
  <si>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</si>
  <si>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</si>
  <si>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</si>
  <si>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</si>
  <si>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</si>
  <si>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</si>
  <si>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</si>
  <si>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</si>
  <si>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</si>
  <si>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</si>
  <si>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</si>
  <si>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</si>
  <si>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</si>
  <si>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</si>
  <si>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</si>
  <si>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</si>
  <si>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</si>
  <si>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</si>
  <si>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</si>
  <si>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</si>
  <si>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</si>
  <si>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</si>
  <si>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</si>
  <si>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</si>
  <si>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</si>
  <si>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</si>
  <si>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</si>
  <si>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</si>
  <si>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</si>
  <si>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</si>
  <si>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</si>
  <si>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</si>
  <si>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</si>
  <si>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</si>
  <si>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</si>
  <si>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</si>
  <si>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</si>
  <si>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</si>
  <si>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</si>
  <si>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</si>
  <si>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</si>
  <si>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</si>
  <si>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</si>
  <si>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</si>
  <si>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</si>
  <si>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</si>
  <si>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</si>
  <si>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</si>
  <si>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</si>
  <si>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</si>
  <si>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</si>
  <si>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</si>
  <si>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</si>
  <si>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</si>
  <si>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</si>
  <si>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</si>
  <si>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</si>
  <si>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</si>
  <si>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</si>
  <si>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</si>
  <si>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</si>
  <si>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</si>
  <si>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</si>
  <si>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</si>
  <si>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</si>
  <si>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</si>
  <si>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</si>
  <si>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</si>
  <si>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</si>
  <si>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</si>
  <si>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</si>
  <si>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</si>
  <si>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</si>
  <si>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</si>
  <si>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</si>
  <si>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</si>
  <si>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</si>
  <si>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</si>
  <si>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</si>
  <si>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</si>
  <si>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</si>
  <si>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</si>
  <si>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</si>
  <si>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</si>
  <si>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</si>
  <si>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</si>
  <si>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</si>
  <si>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</si>
  <si>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</si>
  <si>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</si>
  <si>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</si>
  <si>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</si>
  <si>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</si>
  <si>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</si>
  <si>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</si>
  <si>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</si>
  <si>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</si>
  <si>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</si>
  <si>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</si>
  <si>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</si>
  <si>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</si>
  <si>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</si>
  <si>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</si>
  <si>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</si>
  <si>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</si>
  <si>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</si>
  <si>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</si>
  <si>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</si>
  <si>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</si>
  <si>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</si>
  <si>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</si>
  <si>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</si>
  <si>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</si>
  <si>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</si>
  <si>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</si>
  <si>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</si>
  <si>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</si>
  <si>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</si>
  <si>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</si>
  <si>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</si>
  <si>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</si>
  <si>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</si>
  <si>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</si>
  <si>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</si>
  <si>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</si>
  <si>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</si>
  <si>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</si>
  <si>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</si>
  <si>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</si>
  <si>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</si>
  <si>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</si>
  <si>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</si>
  <si>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</si>
  <si>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</si>
  <si>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</si>
  <si>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</si>
  <si>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</si>
  <si>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</si>
  <si>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</si>
  <si>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</si>
  <si>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</si>
  <si>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</si>
  <si>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</si>
  <si>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</si>
  <si>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</si>
  <si>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</si>
  <si>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</si>
  <si>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</si>
  <si>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</si>
  <si>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</si>
  <si>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</si>
  <si>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</si>
  <si>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</si>
  <si>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</si>
  <si>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</si>
  <si>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</si>
  <si>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</si>
  <si>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</si>
  <si>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</si>
  <si>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</si>
  <si>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</si>
  <si>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</si>
  <si>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</si>
  <si>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</si>
  <si>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</si>
  <si>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</si>
  <si>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</si>
  <si>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</si>
  <si>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</si>
  <si>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</si>
  <si>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</si>
  <si>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</si>
  <si>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</si>
  <si>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</si>
  <si>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</si>
  <si>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</si>
  <si>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</si>
  <si>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</si>
  <si>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</si>
  <si>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</si>
  <si>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</si>
  <si>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</si>
  <si>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</si>
  <si>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</si>
  <si>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</si>
  <si>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</si>
  <si>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</si>
  <si>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</si>
  <si>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</si>
  <si>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</si>
  <si>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</si>
  <si>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</si>
  <si>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</si>
  <si>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</si>
  <si>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</si>
  <si>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</si>
  <si>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</si>
  <si>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</si>
  <si>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</si>
  <si>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</si>
  <si>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</si>
  <si>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</si>
  <si>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</si>
  <si>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</si>
  <si>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</si>
  <si>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</si>
  <si>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</si>
  <si>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</si>
  <si>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</si>
  <si>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</si>
  <si>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</si>
  <si>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</si>
  <si>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</si>
  <si>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</si>
  <si>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</si>
  <si>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</si>
  <si>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</si>
  <si>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</si>
  <si>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</si>
  <si>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</si>
  <si>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</si>
  <si>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</si>
  <si>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</si>
  <si>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</si>
  <si>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</si>
  <si>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</si>
  <si>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</si>
  <si>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</si>
  <si>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</si>
  <si>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</si>
  <si>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</si>
  <si>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</si>
  <si>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</si>
  <si>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</si>
  <si>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</si>
  <si>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</si>
  <si>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</si>
  <si>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</si>
  <si>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</si>
  <si>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</si>
  <si>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</si>
  <si>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</si>
  <si>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</si>
  <si>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</si>
  <si>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</si>
  <si>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</si>
  <si>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</si>
  <si>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</si>
  <si>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</si>
  <si>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</si>
  <si>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</si>
  <si>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</si>
  <si>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</si>
  <si>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</si>
  <si>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</si>
  <si>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</si>
  <si>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</si>
  <si>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</si>
  <si>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</si>
  <si>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</si>
  <si>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</si>
  <si>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</si>
  <si>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</si>
  <si>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</si>
  <si>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</si>
  <si>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</si>
  <si>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</si>
  <si>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</si>
  <si>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</si>
  <si>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</si>
  <si>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</si>
  <si>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</si>
  <si>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</si>
  <si>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</si>
  <si>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</si>
  <si>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</si>
  <si>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</si>
  <si>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</si>
  <si>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</si>
  <si>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</si>
  <si>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</si>
  <si>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</si>
  <si>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</si>
  <si>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</si>
  <si>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</si>
  <si>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</si>
  <si>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</si>
  <si>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</si>
  <si>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</si>
  <si>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</si>
  <si>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</si>
  <si>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</si>
  <si>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</si>
  <si>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</si>
  <si>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</si>
  <si>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</si>
  <si>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</si>
  <si>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</si>
  <si>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</si>
  <si>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</si>
  <si>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</si>
  <si>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</si>
  <si>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</si>
  <si>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</si>
  <si>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</si>
  <si>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</si>
  <si>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</si>
  <si>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</si>
  <si>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</si>
  <si>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</si>
  <si>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</si>
  <si>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</si>
  <si>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</si>
  <si>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</si>
  <si>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</si>
  <si>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</si>
  <si>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</si>
  <si>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</si>
  <si>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</si>
  <si>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</si>
  <si>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</si>
  <si>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</si>
  <si>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</si>
  <si>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</si>
  <si>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</si>
  <si>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</si>
  <si>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</si>
  <si>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</si>
  <si>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</si>
  <si>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</si>
  <si>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</si>
  <si>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</si>
  <si>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</si>
  <si>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</si>
  <si>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</si>
  <si>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</si>
  <si>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</si>
  <si>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</si>
  <si>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</si>
  <si>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</si>
  <si>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</si>
  <si>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</si>
  <si>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</si>
  <si>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</si>
  <si>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</si>
  <si>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</si>
  <si>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</si>
  <si>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</si>
  <si>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</si>
  <si>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</si>
  <si>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</si>
  <si>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</si>
  <si>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</si>
  <si>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</si>
  <si>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</si>
  <si>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</si>
  <si>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</si>
  <si>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</si>
  <si>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</si>
  <si>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</si>
  <si>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</si>
  <si>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</si>
  <si>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</si>
  <si>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</si>
  <si>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</si>
  <si>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</si>
  <si>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</si>
  <si>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</si>
  <si>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</si>
  <si>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</si>
  <si>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</si>
  <si>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</si>
  <si>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</si>
  <si>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</si>
  <si>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</si>
  <si>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</si>
  <si>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</si>
  <si>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</si>
  <si>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</si>
  <si>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</si>
  <si>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</si>
  <si>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</si>
  <si>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</si>
  <si>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</si>
  <si>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</si>
  <si>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</si>
  <si>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</si>
  <si>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</si>
  <si>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</si>
  <si>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</si>
  <si>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</si>
  <si>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</si>
  <si>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</si>
  <si>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</si>
  <si>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</si>
  <si>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</si>
  <si>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</si>
  <si>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</si>
  <si>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</si>
  <si>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</si>
  <si>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</si>
  <si>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</si>
  <si>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</si>
  <si>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</si>
  <si>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</si>
  <si>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</si>
  <si>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</si>
  <si>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</si>
  <si>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</si>
  <si>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</si>
  <si>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</si>
  <si>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</si>
  <si>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</si>
  <si>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</si>
  <si>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</si>
  <si>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</si>
  <si>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</si>
  <si>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</si>
  <si>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</si>
  <si>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</si>
  <si>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</si>
  <si>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</si>
  <si>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</si>
  <si>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</si>
  <si>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</si>
  <si>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</si>
  <si>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</si>
  <si>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</si>
  <si>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</si>
  <si>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</si>
  <si>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</si>
  <si>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</si>
  <si>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</si>
  <si>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</si>
  <si>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</si>
  <si>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</si>
  <si>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</si>
  <si>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</si>
  <si>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</si>
  <si>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</si>
  <si>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</si>
  <si>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</si>
  <si>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</si>
  <si>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</si>
  <si>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</si>
  <si>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</si>
  <si>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</si>
  <si>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</si>
  <si>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</si>
  <si>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</si>
  <si>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</si>
  <si>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</si>
  <si>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</si>
  <si>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</si>
  <si>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</si>
  <si>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</si>
  <si>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</si>
  <si>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</si>
  <si>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</si>
  <si>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</si>
  <si>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</si>
  <si>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</si>
  <si>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</si>
  <si>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</si>
  <si>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</si>
  <si>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</si>
  <si>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</si>
  <si>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</si>
  <si>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</si>
  <si>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</si>
  <si>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</si>
  <si>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</si>
  <si>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</si>
  <si>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</si>
  <si>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</si>
  <si>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</si>
  <si>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</si>
  <si>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</si>
  <si>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</si>
  <si>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</si>
  <si>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</si>
  <si>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</si>
  <si>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</si>
  <si>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</si>
  <si>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</si>
  <si>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</si>
  <si>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</si>
  <si>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</si>
  <si>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</si>
  <si>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</si>
  <si>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</si>
  <si>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</si>
  <si>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</si>
  <si>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</si>
  <si>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</si>
  <si>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</si>
  <si>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</si>
  <si>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</si>
  <si>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</si>
  <si>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</si>
  <si>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</si>
  <si>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</si>
  <si>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</si>
  <si>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</si>
  <si>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</si>
  <si>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</si>
  <si>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</si>
  <si>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</si>
  <si>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</si>
  <si>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</si>
  <si>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</si>
  <si>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</si>
  <si>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</si>
  <si>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</si>
  <si>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</si>
  <si>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</si>
  <si>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</si>
  <si>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</si>
  <si>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</si>
  <si>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</si>
  <si>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</si>
  <si>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</si>
  <si>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</si>
  <si>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</si>
  <si>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</si>
  <si>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</si>
  <si>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</si>
  <si>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</si>
  <si>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</si>
  <si>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</si>
  <si>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</si>
  <si>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</si>
  <si>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</si>
  <si>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</si>
  <si>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</si>
  <si>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</si>
  <si>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</si>
  <si>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</si>
  <si>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</si>
  <si>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</si>
  <si>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</si>
  <si>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</si>
  <si>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</si>
  <si>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</si>
  <si>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</si>
  <si>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</si>
  <si>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</si>
  <si>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</si>
  <si>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</si>
  <si>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</si>
  <si>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</si>
  <si>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</si>
  <si>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</si>
  <si>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</si>
  <si>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</si>
  <si>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</si>
  <si>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</si>
  <si>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</si>
  <si>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</si>
  <si>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</si>
  <si>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</si>
  <si>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</si>
  <si>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</si>
  <si>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</si>
  <si>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</si>
  <si>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</si>
  <si>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</si>
  <si>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</si>
  <si>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</si>
  <si>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</si>
  <si>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</si>
  <si>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</si>
  <si>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</si>
  <si>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</si>
  <si>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</si>
  <si>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</si>
  <si>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</si>
  <si>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</si>
  <si>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</si>
  <si>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</si>
  <si>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</si>
  <si>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</si>
  <si>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</si>
  <si>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</si>
  <si>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</si>
  <si>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</si>
  <si>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</si>
  <si>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</si>
  <si>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</si>
  <si>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</si>
  <si>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</si>
  <si>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</si>
  <si>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</si>
  <si>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</si>
  <si>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</si>
  <si>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</si>
  <si>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</si>
  <si>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</si>
  <si>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</si>
  <si>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</si>
  <si>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</si>
  <si>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</si>
  <si>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</si>
  <si>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</si>
  <si>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</si>
  <si>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</si>
  <si>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</si>
  <si>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</si>
  <si>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</si>
  <si>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</si>
  <si>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</si>
  <si>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</si>
  <si>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</si>
  <si>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</si>
  <si>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</si>
  <si>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</si>
  <si>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</si>
  <si>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</si>
  <si>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</si>
  <si>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</si>
  <si>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</si>
  <si>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</si>
  <si>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</si>
  <si>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</si>
  <si>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</si>
  <si>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</si>
  <si>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</si>
  <si>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</si>
  <si>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</si>
  <si>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</si>
  <si>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</si>
  <si>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</si>
  <si>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</si>
  <si>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</si>
  <si>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</si>
  <si>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</si>
  <si>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</si>
  <si>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</si>
  <si>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</si>
  <si>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</si>
  <si>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</si>
  <si>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</si>
  <si>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</si>
  <si>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</si>
  <si>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</si>
  <si>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</si>
  <si>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</si>
  <si>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</si>
  <si>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</si>
  <si>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</si>
  <si>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</si>
  <si>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</si>
  <si>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</si>
  <si>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</si>
  <si>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</si>
  <si>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</si>
  <si>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</si>
  <si>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</si>
  <si>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</si>
  <si>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</si>
  <si>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</si>
  <si>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</si>
  <si>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</si>
  <si>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</si>
  <si>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</si>
  <si>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</si>
  <si>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</si>
  <si>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</si>
  <si>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</si>
  <si>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</si>
  <si>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</si>
  <si>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</si>
  <si>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</si>
  <si>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</si>
  <si>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</si>
  <si>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</si>
  <si>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</si>
  <si>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</si>
  <si>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</si>
  <si>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</si>
  <si>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</si>
  <si>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</si>
  <si>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</si>
  <si>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</si>
  <si>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</si>
  <si>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</si>
  <si>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</si>
  <si>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</si>
  <si>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</si>
  <si>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</si>
  <si>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</si>
  <si>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</si>
  <si>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</si>
  <si>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</si>
  <si>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</si>
  <si>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</si>
  <si>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</si>
  <si>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</si>
  <si>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</si>
  <si>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</si>
  <si>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</si>
  <si>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</si>
  <si>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</si>
  <si>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</si>
  <si>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</si>
  <si>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</si>
  <si>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</si>
  <si>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</si>
  <si>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</si>
  <si>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</si>
  <si>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</si>
  <si>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</si>
  <si>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</si>
  <si>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</si>
  <si>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</si>
  <si>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</si>
  <si>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</si>
  <si>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</si>
  <si>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</si>
  <si>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</si>
  <si>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</si>
  <si>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</si>
  <si>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</si>
  <si>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</si>
  <si>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</si>
  <si>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</si>
  <si>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</si>
  <si>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</si>
  <si>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</si>
  <si>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</si>
  <si>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</si>
  <si>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</si>
  <si>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</si>
  <si>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</si>
  <si>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</si>
  <si>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</si>
  <si>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</si>
  <si>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</si>
  <si>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</si>
  <si>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</si>
  <si>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</si>
  <si>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</si>
  <si>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</si>
  <si>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</si>
  <si>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</si>
  <si>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</si>
  <si>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</si>
  <si>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</si>
  <si>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</si>
  <si>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</si>
  <si>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</si>
  <si>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</si>
  <si>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</si>
  <si>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</si>
  <si>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</si>
  <si>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</si>
  <si>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</si>
  <si>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</si>
  <si>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</si>
  <si>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</si>
  <si>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</si>
  <si>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</si>
  <si>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</si>
  <si>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</si>
  <si>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</si>
  <si>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</si>
  <si>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</si>
  <si>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</si>
  <si>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</si>
  <si>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</si>
  <si>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</si>
  <si>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</si>
  <si>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</si>
  <si>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</si>
  <si>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</si>
  <si>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</si>
  <si>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</si>
  <si>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</si>
  <si>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</si>
  <si>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</si>
  <si>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</si>
  <si>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</si>
  <si>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</si>
  <si>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</si>
  <si>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</si>
  <si>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</si>
  <si>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</si>
  <si>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</si>
  <si>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</si>
  <si>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</si>
  <si>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</si>
  <si>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</si>
  <si>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</si>
  <si>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</si>
  <si>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</si>
  <si>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</si>
  <si>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</si>
  <si>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</si>
  <si>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</si>
  <si>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</si>
  <si>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</si>
  <si>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</si>
  <si>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</si>
  <si>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</si>
  <si>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</si>
  <si>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</si>
  <si>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</si>
  <si>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</si>
  <si>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</si>
  <si>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</si>
  <si>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</si>
  <si>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</si>
  <si>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</si>
  <si>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</si>
  <si>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</si>
  <si>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</si>
  <si>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</si>
  <si>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</si>
  <si>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</si>
  <si>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</si>
  <si>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</si>
  <si>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</si>
  <si>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</si>
  <si>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</si>
  <si>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</si>
  <si>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</si>
  <si>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</si>
  <si>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</si>
  <si>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</si>
  <si>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</si>
  <si>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</si>
  <si>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</si>
  <si>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</si>
  <si>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</si>
  <si>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</si>
  <si>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</si>
  <si>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</si>
  <si>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</si>
  <si>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</si>
  <si>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</si>
  <si>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</si>
  <si>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</si>
  <si>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</si>
  <si>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</si>
  <si>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</si>
  <si>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</si>
  <si>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</si>
  <si>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</si>
  <si>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</si>
  <si>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</si>
  <si>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</si>
  <si>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</si>
  <si>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</si>
  <si>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</si>
  <si>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</si>
  <si>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</si>
  <si>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</si>
  <si>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</si>
  <si>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</si>
  <si>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</si>
  <si>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</si>
  <si>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</si>
  <si>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</si>
  <si>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</si>
  <si>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</si>
  <si>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</si>
  <si>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</si>
  <si>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</si>
  <si>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</si>
  <si>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</si>
  <si>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</si>
  <si>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</si>
  <si>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</si>
  <si>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</si>
  <si>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</si>
  <si>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</si>
  <si>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</si>
  <si>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</si>
  <si>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</si>
  <si>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</si>
  <si>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</si>
  <si>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</si>
  <si>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</si>
  <si>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</si>
  <si>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</si>
  <si>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</si>
  <si>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</si>
  <si>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</si>
  <si>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</si>
  <si>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</si>
  <si>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</si>
  <si>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</si>
  <si>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</si>
  <si>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</si>
  <si>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</si>
  <si>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</si>
  <si>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</si>
  <si>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</si>
  <si>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</si>
  <si>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</si>
  <si>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</si>
  <si>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</si>
  <si>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</si>
  <si>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</si>
  <si>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</si>
  <si>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</si>
  <si>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</si>
  <si>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</si>
  <si>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</si>
  <si>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</si>
  <si>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</si>
  <si>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</si>
  <si>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</si>
  <si>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</si>
  <si>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</si>
  <si>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</si>
  <si>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</si>
  <si>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</si>
  <si>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</si>
  <si>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</si>
  <si>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</si>
  <si>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</si>
  <si>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</si>
  <si>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</si>
  <si>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</si>
  <si>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</si>
  <si>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</si>
  <si>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</si>
  <si>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</si>
  <si>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</si>
  <si>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</si>
  <si>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</si>
  <si>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</si>
  <si>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</si>
  <si>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</si>
  <si>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</si>
  <si>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</si>
  <si>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</si>
  <si>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</si>
  <si>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</si>
  <si>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</si>
  <si>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</si>
  <si>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</si>
  <si>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</si>
  <si>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</si>
  <si>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</si>
  <si>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</si>
  <si>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</si>
  <si>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</si>
  <si>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</si>
  <si>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</si>
  <si>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</si>
  <si>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</si>
  <si>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</si>
  <si>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</si>
  <si>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</si>
  <si>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</si>
  <si>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</si>
  <si>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</si>
  <si>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</si>
  <si>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</si>
  <si>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</si>
  <si>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</si>
  <si>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</si>
  <si>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</si>
  <si>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</si>
  <si>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</si>
  <si>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</si>
  <si>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</si>
  <si>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</si>
  <si>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</si>
  <si>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</si>
  <si>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</si>
  <si>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</si>
  <si>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</si>
  <si>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</si>
  <si>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</si>
  <si>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</si>
  <si>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</si>
  <si>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</si>
  <si>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</si>
  <si>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</si>
  <si>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</si>
  <si>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</si>
  <si>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</si>
  <si>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</si>
  <si>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</si>
  <si>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</si>
  <si>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</si>
  <si>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</si>
  <si>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</si>
  <si>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</si>
  <si>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</si>
  <si>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</si>
  <si>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</si>
  <si>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</si>
  <si>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</si>
  <si>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</si>
  <si>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</si>
  <si>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</si>
  <si>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</si>
  <si>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</si>
  <si>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</si>
  <si>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</si>
  <si>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</si>
  <si>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</si>
  <si>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</si>
  <si>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</si>
  <si>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</si>
  <si>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</si>
  <si>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</si>
  <si>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</si>
  <si>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</si>
  <si>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</si>
  <si>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</si>
  <si>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</si>
  <si>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</si>
  <si>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</si>
  <si>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</si>
  <si>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</si>
  <si>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</si>
  <si>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</si>
  <si>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</si>
  <si>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</si>
  <si>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</si>
  <si>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</si>
  <si>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</si>
  <si>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</si>
  <si>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</si>
  <si>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</si>
  <si>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</si>
  <si>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</si>
  <si>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</si>
  <si>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</si>
  <si>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</si>
  <si>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</si>
  <si>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</si>
  <si>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</si>
  <si>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</si>
  <si>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</si>
  <si>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</si>
  <si>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</si>
  <si>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</si>
  <si>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</si>
  <si>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</si>
  <si>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</si>
  <si>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</si>
  <si>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</si>
  <si>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</si>
  <si>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</si>
  <si>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</si>
  <si>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</si>
  <si>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</si>
  <si>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</si>
  <si>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</si>
  <si>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</si>
  <si>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</si>
  <si>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</si>
  <si>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</si>
  <si>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</si>
  <si>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</si>
  <si>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</si>
  <si>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</si>
  <si>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</si>
  <si>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</si>
  <si>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</si>
  <si>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</si>
  <si>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</si>
  <si>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</si>
  <si>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</si>
  <si>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</si>
  <si>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</si>
  <si>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</si>
  <si>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</si>
  <si>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</si>
  <si>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</si>
  <si>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</si>
  <si>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</si>
  <si>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</si>
  <si>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</si>
  <si>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</si>
  <si>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</si>
  <si>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</si>
  <si>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</si>
  <si>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</si>
  <si>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</si>
  <si>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</si>
  <si>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</si>
  <si>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</si>
  <si>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</si>
  <si>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</si>
  <si>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</si>
  <si>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</si>
  <si>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</si>
  <si>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</si>
  <si>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</si>
  <si>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</si>
  <si>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</si>
  <si>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</si>
  <si>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</si>
  <si>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</si>
  <si>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</si>
  <si>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</si>
  <si>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</si>
  <si>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</si>
  <si>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</si>
  <si>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</si>
  <si>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</si>
  <si>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</si>
  <si>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</si>
  <si>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</si>
  <si>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</si>
  <si>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</si>
  <si>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</si>
  <si>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</si>
  <si>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</si>
  <si>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</si>
  <si>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</si>
  <si>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</si>
  <si>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</si>
  <si>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</si>
  <si>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</si>
  <si>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</si>
  <si>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</si>
  <si>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</si>
  <si>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</si>
  <si>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</si>
  <si>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</si>
  <si>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</si>
  <si>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</si>
  <si>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</si>
  <si>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</si>
  <si>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</si>
  <si>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</si>
  <si>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</si>
  <si>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</si>
  <si>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</si>
  <si>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</si>
  <si>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</si>
  <si>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</si>
  <si>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</si>
  <si>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</si>
  <si>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</si>
  <si>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</si>
  <si>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</si>
  <si>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</si>
  <si>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</si>
  <si>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</si>
  <si>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</si>
  <si>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</si>
  <si>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</si>
  <si>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</si>
  <si>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</si>
  <si>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</si>
  <si>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</si>
  <si>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</si>
  <si>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</si>
  <si>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</si>
  <si>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</si>
  <si>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</si>
  <si>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</si>
  <si>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</si>
  <si>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</si>
  <si>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</si>
  <si>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</si>
  <si>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</si>
  <si>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</si>
  <si>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</si>
  <si>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</si>
  <si>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</si>
  <si>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</si>
  <si>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</si>
  <si>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</si>
  <si>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</si>
  <si>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</si>
  <si>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</si>
  <si>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</si>
  <si>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</si>
  <si>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</si>
  <si>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</si>
  <si>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</si>
  <si>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</si>
  <si>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</si>
  <si>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</si>
  <si>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</si>
  <si>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</si>
  <si>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</si>
  <si>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</si>
  <si>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</si>
  <si>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</si>
  <si>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</si>
  <si>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</si>
  <si>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</si>
  <si>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</si>
  <si>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</si>
  <si>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</si>
  <si>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</si>
  <si>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</si>
  <si>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</si>
  <si>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</si>
  <si>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</si>
  <si>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</si>
  <si>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</si>
  <si>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</si>
  <si>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</si>
  <si>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</si>
  <si>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</si>
  <si>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</si>
  <si>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</si>
  <si>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</si>
  <si>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</si>
  <si>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</si>
  <si>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</si>
  <si>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</si>
  <si>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</si>
  <si>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</si>
  <si>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</si>
  <si>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</si>
  <si>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</si>
  <si>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</si>
  <si>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</si>
  <si>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</si>
  <si>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</si>
  <si>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</si>
  <si>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</si>
  <si>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</si>
  <si>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</si>
  <si>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</si>
  <si>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</si>
  <si>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</si>
  <si>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</si>
  <si>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</si>
  <si>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</si>
  <si>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</si>
  <si>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</si>
  <si>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</si>
  <si>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</si>
  <si>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</si>
  <si>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</si>
  <si>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</si>
  <si>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</si>
  <si>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</si>
  <si>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</si>
  <si>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</si>
  <si>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</si>
  <si>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</si>
  <si>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</si>
  <si>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</si>
  <si>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</si>
  <si>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</si>
  <si>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</si>
  <si>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</si>
  <si>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</si>
  <si>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</si>
  <si>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</si>
  <si>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</si>
  <si>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</si>
  <si>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</si>
  <si>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</si>
  <si>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</si>
  <si>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</si>
  <si>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</si>
  <si>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</si>
  <si>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</si>
  <si>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</si>
  <si>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</si>
  <si>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</si>
  <si>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</si>
  <si>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</si>
  <si>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</si>
  <si>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</si>
  <si>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</si>
  <si>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</si>
  <si>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</si>
  <si>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</si>
  <si>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</si>
  <si>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</si>
  <si>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</si>
  <si>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</si>
  <si>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</si>
  <si>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</si>
  <si>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</si>
  <si>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</si>
  <si>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</si>
  <si>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</si>
  <si>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</si>
  <si>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</si>
  <si>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</si>
  <si>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</si>
  <si>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</si>
  <si>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</si>
  <si>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</si>
  <si>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</si>
  <si>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</si>
  <si>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</si>
  <si>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</si>
  <si>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</si>
  <si>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</si>
  <si>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</si>
  <si>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</si>
  <si>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</si>
  <si>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</si>
  <si>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</si>
  <si>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</si>
  <si>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</si>
  <si>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</si>
  <si>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</si>
  <si>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</si>
  <si>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</si>
  <si>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</si>
  <si>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</si>
  <si>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</si>
  <si>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</si>
  <si>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</si>
  <si>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</si>
  <si>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</si>
  <si>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</si>
  <si>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</si>
  <si>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</si>
  <si>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</si>
  <si>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</si>
  <si>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</si>
  <si>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</si>
  <si>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</si>
  <si>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</si>
  <si>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</si>
  <si>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</si>
  <si>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</si>
  <si>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</si>
  <si>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</si>
  <si>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</si>
  <si>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</si>
  <si>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</si>
  <si>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</si>
  <si>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</si>
  <si>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</si>
  <si>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</si>
  <si>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</si>
  <si>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</si>
  <si>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</si>
  <si>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</si>
  <si>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</si>
  <si>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</si>
  <si>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</si>
  <si>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</si>
  <si>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</si>
  <si>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</si>
  <si>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</si>
  <si>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</si>
  <si>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</si>
  <si>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</si>
  <si>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</si>
  <si>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</si>
  <si>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</si>
  <si>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</si>
  <si>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</si>
  <si>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</si>
  <si>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</si>
  <si>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</si>
  <si>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</si>
  <si>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</si>
  <si>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</si>
  <si>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</si>
  <si>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</si>
  <si>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</si>
  <si>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</si>
  <si>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</si>
  <si>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</si>
  <si>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</si>
  <si>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</si>
  <si>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</si>
  <si>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</si>
  <si>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</si>
  <si>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</si>
  <si>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</si>
  <si>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</si>
  <si>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</si>
  <si>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</si>
  <si>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</si>
  <si>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</si>
  <si>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</si>
  <si>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</si>
  <si>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</si>
  <si>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</si>
  <si>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</si>
  <si>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</si>
  <si>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</si>
  <si>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</si>
  <si>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</si>
  <si>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</si>
  <si>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</si>
  <si>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</si>
  <si>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</si>
  <si>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</si>
  <si>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</si>
  <si>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</si>
  <si>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</si>
  <si>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</si>
  <si>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</si>
  <si>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</si>
  <si>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</si>
  <si>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</si>
  <si>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</si>
  <si>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</si>
  <si>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</si>
  <si>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</si>
  <si>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</si>
  <si>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</si>
  <si>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</si>
  <si>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</si>
  <si>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</si>
  <si>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</si>
  <si>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</si>
  <si>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</si>
  <si>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</si>
  <si>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</si>
  <si>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</si>
  <si>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</si>
  <si>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</si>
  <si>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</si>
  <si>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</si>
  <si>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</si>
  <si>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</si>
  <si>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</si>
  <si>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</si>
  <si>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</si>
  <si>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</si>
  <si>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</si>
  <si>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</si>
  <si>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</si>
  <si>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</si>
  <si>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</si>
  <si>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</si>
  <si>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</si>
  <si>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</si>
  <si>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</si>
  <si>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</si>
  <si>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</si>
  <si>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</si>
  <si>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</si>
  <si>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</si>
  <si>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</si>
  <si>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</si>
  <si>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</si>
  <si>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</si>
  <si>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</si>
  <si>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</si>
  <si>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</si>
  <si>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</si>
  <si>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</si>
  <si>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</si>
  <si>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</si>
  <si>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</si>
  <si>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</si>
  <si>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</si>
  <si>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</si>
  <si>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</si>
  <si>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</si>
  <si>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</si>
  <si>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</si>
  <si>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</si>
  <si>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</si>
  <si>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</si>
  <si>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</si>
  <si>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</si>
  <si>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</si>
  <si>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</si>
  <si>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</si>
  <si>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</si>
  <si>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</si>
  <si>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</si>
  <si>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</si>
  <si>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</si>
  <si>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</si>
  <si>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</si>
  <si>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</si>
  <si>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</si>
  <si>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</si>
  <si>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</si>
  <si>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</si>
  <si>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</si>
  <si>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</si>
  <si>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</si>
  <si>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</si>
  <si>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</si>
  <si>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</si>
  <si>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</si>
  <si>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</si>
  <si>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</si>
  <si>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</si>
  <si>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</si>
  <si>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</si>
  <si>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</si>
  <si>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</si>
  <si>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</si>
  <si>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</si>
  <si>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</si>
  <si>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</si>
  <si>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</si>
  <si>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</si>
  <si>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</si>
  <si>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</si>
  <si>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</si>
  <si>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</si>
  <si>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</si>
  <si>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</si>
  <si>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</si>
  <si>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</si>
  <si>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</si>
  <si>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</si>
  <si>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</si>
  <si>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</si>
  <si>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</si>
  <si>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</si>
  <si>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</si>
  <si>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</si>
  <si>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</si>
  <si>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</si>
  <si>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</si>
  <si>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</si>
  <si>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</si>
  <si>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</si>
  <si>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</si>
  <si>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</si>
  <si>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</si>
  <si>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</si>
  <si>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</si>
  <si>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</si>
  <si>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</si>
  <si>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</si>
  <si>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</si>
  <si>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</si>
  <si>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</si>
  <si>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</si>
  <si>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</si>
  <si>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</si>
  <si>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</si>
  <si>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</si>
  <si>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</si>
  <si>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</si>
  <si>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</si>
  <si>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</si>
  <si>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</si>
  <si>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</si>
  <si>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</si>
  <si>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</si>
  <si>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</si>
  <si>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</si>
  <si>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</si>
  <si>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</si>
  <si>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</si>
  <si>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</si>
  <si>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</si>
  <si>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</si>
  <si>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</si>
  <si>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</si>
  <si>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</si>
  <si>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</si>
  <si>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</si>
  <si>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</si>
  <si>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</si>
  <si>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</si>
  <si>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</si>
  <si>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</si>
  <si>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</si>
  <si>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</si>
  <si>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</si>
  <si>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</si>
  <si>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</si>
  <si>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</si>
  <si>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</si>
  <si>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</si>
  <si>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</si>
  <si>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</si>
  <si>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</si>
  <si>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</si>
  <si>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</si>
  <si>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</si>
  <si>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</si>
  <si>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</si>
  <si>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</si>
  <si>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</si>
  <si>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</si>
  <si>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</si>
  <si>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</si>
  <si>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</si>
  <si>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</si>
  <si>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</si>
  <si>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</si>
  <si>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</si>
  <si>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</si>
  <si>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</si>
  <si>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</si>
  <si>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</si>
  <si>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</si>
  <si>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</si>
  <si>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</si>
  <si>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</si>
  <si>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</si>
  <si>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</si>
  <si>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</si>
  <si>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</si>
  <si>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</si>
  <si>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</si>
  <si>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</si>
  <si>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</si>
  <si>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</si>
  <si>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</si>
  <si>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</si>
  <si>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</si>
  <si>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</si>
  <si>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</si>
  <si>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</si>
  <si>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</si>
  <si>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</si>
  <si>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</si>
  <si>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</si>
  <si>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</si>
  <si>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</si>
  <si>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</si>
  <si>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</si>
  <si>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</si>
  <si>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</si>
  <si>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</si>
  <si>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</si>
  <si>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</si>
  <si>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</si>
  <si>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</si>
  <si>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</si>
  <si>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</si>
  <si>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</si>
  <si>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</si>
  <si>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</si>
  <si>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</si>
  <si>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</si>
  <si>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</si>
  <si>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</si>
  <si>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</si>
  <si>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</si>
  <si>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</si>
  <si>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</si>
  <si>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</si>
  <si>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</si>
  <si>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</si>
  <si>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</si>
  <si>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</si>
  <si>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</si>
  <si>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</si>
  <si>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</si>
  <si>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</si>
  <si>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</si>
  <si>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</si>
  <si>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</si>
  <si>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</si>
  <si>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</si>
  <si>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</si>
  <si>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</si>
  <si>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</si>
  <si>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</si>
  <si>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</si>
  <si>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</si>
  <si>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</si>
  <si>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</si>
  <si>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</si>
  <si>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</si>
  <si>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</si>
  <si>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</si>
  <si>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</si>
  <si>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</si>
  <si>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</si>
  <si>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</si>
  <si>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</si>
  <si>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</si>
  <si>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</si>
  <si>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</si>
  <si>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</si>
  <si>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</si>
  <si>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</si>
  <si>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</si>
  <si>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</si>
  <si>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</si>
  <si>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</si>
  <si>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</si>
  <si>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</si>
  <si>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</si>
  <si>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</si>
  <si>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</si>
  <si>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</si>
  <si>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</si>
  <si>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</si>
  <si>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</si>
  <si>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</si>
  <si>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</si>
  <si>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</si>
  <si>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</si>
  <si>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</si>
  <si>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</si>
  <si>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</si>
  <si>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</si>
  <si>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</si>
  <si>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</si>
  <si>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</si>
  <si>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</si>
  <si>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</si>
  <si>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</si>
  <si>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</si>
  <si>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</si>
  <si>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</si>
  <si>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</si>
  <si>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</si>
  <si>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</si>
  <si>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</si>
  <si>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</si>
  <si>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</si>
  <si>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</si>
  <si>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</si>
  <si>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</si>
  <si>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</si>
  <si>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</si>
  <si>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</si>
  <si>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</si>
  <si>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</si>
  <si>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</si>
  <si>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</si>
  <si>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</si>
  <si>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</si>
  <si>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</si>
  <si>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</si>
  <si>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</si>
  <si>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</si>
  <si>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</si>
  <si>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</si>
  <si>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</si>
  <si>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</si>
  <si>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</si>
  <si>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</si>
  <si>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</si>
  <si>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</si>
  <si>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</si>
  <si>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</si>
  <si>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</si>
  <si>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</si>
  <si>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</si>
  <si>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</si>
  <si>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</si>
  <si>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</si>
  <si>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</si>
  <si>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</si>
  <si>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</si>
  <si>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</si>
  <si>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</si>
  <si>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</si>
  <si>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</si>
  <si>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</si>
  <si>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</si>
  <si>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</si>
  <si>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</si>
  <si>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</si>
  <si>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</si>
  <si>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</si>
  <si>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</si>
  <si>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</si>
  <si>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</si>
  <si>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</si>
  <si>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</si>
  <si>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</si>
  <si>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</si>
  <si>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</si>
  <si>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</si>
  <si>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</si>
  <si>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</si>
  <si>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</si>
  <si>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</si>
  <si>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</si>
  <si>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</si>
  <si>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</si>
  <si>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</si>
  <si>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</si>
  <si>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</si>
  <si>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</si>
  <si>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</si>
  <si>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</si>
  <si>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</si>
  <si>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</si>
  <si>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</si>
  <si>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</si>
  <si>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</si>
  <si>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</si>
  <si>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</si>
  <si>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</si>
  <si>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</si>
  <si>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</si>
  <si>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</si>
  <si>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</si>
  <si>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</si>
  <si>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</si>
  <si>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</si>
  <si>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</si>
  <si>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</si>
  <si>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</si>
  <si>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</si>
  <si>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</si>
  <si>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</si>
  <si>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</si>
  <si>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</si>
  <si>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</si>
  <si>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</si>
  <si>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</si>
  <si>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</si>
  <si>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</si>
  <si>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</si>
  <si>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</si>
  <si>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</si>
  <si>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</si>
  <si>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</si>
  <si>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</si>
  <si>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</si>
  <si>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</si>
  <si>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</si>
  <si>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</si>
  <si>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</si>
  <si>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</si>
  <si>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</si>
  <si>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</si>
  <si>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</si>
  <si>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</si>
  <si>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</si>
  <si>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</si>
  <si>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</si>
  <si>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</si>
  <si>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</si>
  <si>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</si>
  <si>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</si>
  <si>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</si>
  <si>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</si>
  <si>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</si>
  <si>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</si>
  <si>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</si>
  <si>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</si>
  <si>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</si>
  <si>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</si>
  <si>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</si>
  <si>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</si>
  <si>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</si>
  <si>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</si>
  <si>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</si>
  <si>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</si>
  <si>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</si>
  <si>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</si>
  <si>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</si>
  <si>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</si>
  <si>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</si>
  <si>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</si>
  <si>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</si>
  <si>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</si>
  <si>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</si>
  <si>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</si>
  <si>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</si>
  <si>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</si>
  <si>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</si>
  <si>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</si>
  <si>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</si>
  <si>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</si>
  <si>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</si>
  <si>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</si>
  <si>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</si>
  <si>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</si>
  <si>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</si>
  <si>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</si>
  <si>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</si>
  <si>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</si>
  <si>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</si>
  <si>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</si>
  <si>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</si>
  <si>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</si>
  <si>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</si>
  <si>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</si>
  <si>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</si>
  <si>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</si>
  <si>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</si>
  <si>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</si>
  <si>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</si>
  <si>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</si>
  <si>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</si>
  <si>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</si>
  <si>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</si>
  <si>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</si>
  <si>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</si>
  <si>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</si>
  <si>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</si>
  <si>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</si>
  <si>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</si>
  <si>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</si>
  <si>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</si>
  <si>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</si>
  <si>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</si>
  <si>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</si>
  <si>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</si>
  <si>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</si>
  <si>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</si>
  <si>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</si>
  <si>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</si>
  <si>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</si>
  <si>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</si>
  <si>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</si>
  <si>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</si>
  <si>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</si>
  <si>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</si>
  <si>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</si>
  <si>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</si>
  <si>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</si>
  <si>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</si>
  <si>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</si>
  <si>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</si>
  <si>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</si>
  <si>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</si>
  <si>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</si>
  <si>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</si>
  <si>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</si>
  <si>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</si>
  <si>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</si>
  <si>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</si>
  <si>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</si>
  <si>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</si>
  <si>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</si>
  <si>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</si>
  <si>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</si>
  <si>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</si>
  <si>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</si>
  <si>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</si>
  <si>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</si>
  <si>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</si>
  <si>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</si>
  <si>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</si>
  <si>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</si>
  <si>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</si>
  <si>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</si>
  <si>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</si>
  <si>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</si>
  <si>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</si>
  <si>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</si>
  <si>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</si>
  <si>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</si>
  <si>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</si>
  <si>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</si>
  <si>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</si>
  <si>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</si>
  <si>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</si>
  <si>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</si>
  <si>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</si>
  <si>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</si>
  <si>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</si>
  <si>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</si>
  <si>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</si>
  <si>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</si>
  <si>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</si>
  <si>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</si>
  <si>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</si>
  <si>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</si>
  <si>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</si>
  <si>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</si>
  <si>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</si>
  <si>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</si>
  <si>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</si>
  <si>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</si>
  <si>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</si>
  <si>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</si>
  <si>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</si>
  <si>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</si>
  <si>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</si>
  <si>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</si>
  <si>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</si>
  <si>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</si>
  <si>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</si>
  <si>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</si>
  <si>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</si>
  <si>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</si>
  <si>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</si>
  <si>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</si>
  <si>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</si>
  <si>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</si>
  <si>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</si>
  <si>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</si>
  <si>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</si>
  <si>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</si>
  <si>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</si>
  <si>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</si>
  <si>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</si>
  <si>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</si>
  <si>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</si>
  <si>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</si>
  <si>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</si>
  <si>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</si>
  <si>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</si>
  <si>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</si>
  <si>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</si>
  <si>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</si>
  <si>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</si>
  <si>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</si>
  <si>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</si>
  <si>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</si>
  <si>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</si>
  <si>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</si>
  <si>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</si>
  <si>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</si>
  <si>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</si>
  <si>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</si>
  <si>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</si>
  <si>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</si>
  <si>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</si>
  <si>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</si>
  <si>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</si>
  <si>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</si>
  <si>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</si>
  <si>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</si>
  <si>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</si>
  <si>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</si>
  <si>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</si>
  <si>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</si>
  <si>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</si>
  <si>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</si>
  <si>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</si>
  <si>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</si>
  <si>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</si>
  <si>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</si>
  <si>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</si>
  <si>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</si>
  <si>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</si>
  <si>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</si>
  <si>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</si>
  <si>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</si>
  <si>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</si>
  <si>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</si>
  <si>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</si>
  <si>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</si>
  <si>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</si>
  <si>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</si>
  <si>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</si>
  <si>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</si>
  <si>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</si>
  <si>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</si>
  <si>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</si>
  <si>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</si>
  <si>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</si>
  <si>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</si>
  <si>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</si>
  <si>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</si>
  <si>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</si>
  <si>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</si>
  <si>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</si>
  <si>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</si>
  <si>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</si>
  <si>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</si>
  <si>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</si>
  <si>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</si>
  <si>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</si>
  <si>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</si>
  <si>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</si>
  <si>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</si>
  <si>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</si>
  <si>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</si>
  <si>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</si>
  <si>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</si>
  <si>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</si>
  <si>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</si>
  <si>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</si>
  <si>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</si>
  <si>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</si>
  <si>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</si>
  <si>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</si>
  <si>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</si>
  <si>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</si>
  <si>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</si>
  <si>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</si>
  <si>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</si>
  <si>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</si>
  <si>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</si>
  <si>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</si>
  <si>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</si>
  <si>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</si>
  <si>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</si>
  <si>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</si>
  <si>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</si>
  <si>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</si>
  <si>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</si>
  <si>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</si>
  <si>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</si>
  <si>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</si>
  <si>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</si>
  <si>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</si>
  <si>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</si>
  <si>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</si>
  <si>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</si>
  <si>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</si>
  <si>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</si>
  <si>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</si>
  <si>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</si>
  <si>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</si>
  <si>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</si>
  <si>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</si>
  <si>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</si>
  <si>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</si>
  <si>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</si>
  <si>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</si>
  <si>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</si>
  <si>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</si>
  <si>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</si>
  <si>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</si>
  <si>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</si>
  <si>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</si>
  <si>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</si>
  <si>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</si>
  <si>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</si>
  <si>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</si>
  <si>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</si>
  <si>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</si>
  <si>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</si>
  <si>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</si>
  <si>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</si>
  <si>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</si>
  <si>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</si>
  <si>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</si>
  <si>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</si>
  <si>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</si>
  <si>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</si>
  <si>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</si>
  <si>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</si>
  <si>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</si>
  <si>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</si>
  <si>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</si>
  <si>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</si>
  <si>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</si>
  <si>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</si>
  <si>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</si>
  <si>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</si>
  <si>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</si>
  <si>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</si>
  <si>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</si>
  <si>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</si>
  <si>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</si>
  <si>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</si>
  <si>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</si>
  <si>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</si>
  <si>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</si>
  <si>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</si>
  <si>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</si>
  <si>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</si>
  <si>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</si>
  <si>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</si>
  <si>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</si>
  <si>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</si>
  <si>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</si>
  <si>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</si>
  <si>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</si>
  <si>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</si>
  <si>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</si>
  <si>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</si>
  <si>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</si>
  <si>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</si>
  <si>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</si>
  <si>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</si>
  <si>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</si>
  <si>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</si>
  <si>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</si>
  <si>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</si>
  <si>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</si>
  <si>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</si>
  <si>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</si>
  <si>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</si>
  <si>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</si>
  <si>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</si>
  <si>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</si>
  <si>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</si>
  <si>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</si>
  <si>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</si>
  <si>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</si>
  <si>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</si>
  <si>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</si>
  <si>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</si>
  <si>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</si>
  <si>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</si>
  <si>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</si>
  <si>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</si>
  <si>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</si>
  <si>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</si>
  <si>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</si>
  <si>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</si>
  <si>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</si>
  <si>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</si>
  <si>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</si>
  <si>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</si>
  <si>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</si>
  <si>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</si>
  <si>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</si>
  <si>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</si>
  <si>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</si>
  <si>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</si>
  <si>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</si>
  <si>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</si>
  <si>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</si>
  <si>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</si>
  <si>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</si>
  <si>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</si>
  <si>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</si>
  <si>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</si>
  <si>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</si>
  <si>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</si>
  <si>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</si>
  <si>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</si>
  <si>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</si>
  <si>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</si>
  <si>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</si>
  <si>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</si>
  <si>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</si>
  <si>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</si>
  <si>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</si>
  <si>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</si>
  <si>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</si>
  <si>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</si>
  <si>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</si>
  <si>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</si>
  <si>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</si>
  <si>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</si>
  <si>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</si>
  <si>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</si>
  <si>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</si>
  <si>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</si>
  <si>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</si>
  <si>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</si>
  <si>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</si>
  <si>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</si>
  <si>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</si>
  <si>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</si>
  <si>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</si>
  <si>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</si>
  <si>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</si>
  <si>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</si>
  <si>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</si>
  <si>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</si>
  <si>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</si>
  <si>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</si>
  <si>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</si>
  <si>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</si>
  <si>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</si>
  <si>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</si>
  <si>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</si>
  <si>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</si>
  <si>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</si>
  <si>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</si>
  <si>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</si>
  <si>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</si>
  <si>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</si>
  <si>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</si>
  <si>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</si>
  <si>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</si>
  <si>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</si>
  <si>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</si>
  <si>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</si>
  <si>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</si>
  <si>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</si>
  <si>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</si>
  <si>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</si>
  <si>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</si>
  <si>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</si>
  <si>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</si>
  <si>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</si>
  <si>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</si>
  <si>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</si>
  <si>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</si>
  <si>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</si>
  <si>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</si>
  <si>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</si>
  <si>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</si>
  <si>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</si>
  <si>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</si>
  <si>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</si>
  <si>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</si>
  <si>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</si>
  <si>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</si>
  <si>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</si>
  <si>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</si>
  <si>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</si>
  <si>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</si>
  <si>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</si>
  <si>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</si>
  <si>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</si>
  <si>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</si>
  <si>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</si>
  <si>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</si>
  <si>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</si>
  <si>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</si>
  <si>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</si>
  <si>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</si>
  <si>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</si>
  <si>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</si>
  <si>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</si>
  <si>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</si>
  <si>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</si>
  <si>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</si>
  <si>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</si>
  <si>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</si>
  <si>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</si>
  <si>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</si>
  <si>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</si>
  <si>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</si>
  <si>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</si>
  <si>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</si>
  <si>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</si>
  <si>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</si>
  <si>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</si>
  <si>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</si>
  <si>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</si>
  <si>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</si>
  <si>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</si>
  <si>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</si>
  <si>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</si>
  <si>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</si>
  <si>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</si>
  <si>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</si>
  <si>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</si>
  <si>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</si>
  <si>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</si>
  <si>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</si>
  <si>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</si>
  <si>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</si>
  <si>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</si>
  <si>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</si>
  <si>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</si>
  <si>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</si>
  <si>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</si>
  <si>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</si>
  <si>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</si>
  <si>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</si>
  <si>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</si>
  <si>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</si>
  <si>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</si>
  <si>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</si>
  <si>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</si>
  <si>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</si>
  <si>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</si>
  <si>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</si>
  <si>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</si>
  <si>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</si>
  <si>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</si>
  <si>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</si>
  <si>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</si>
  <si>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</si>
  <si>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</si>
  <si>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</si>
  <si>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</si>
  <si>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</si>
  <si>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</si>
  <si>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</si>
  <si>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</si>
  <si>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</si>
  <si>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</si>
  <si>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</si>
  <si>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</si>
  <si>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</si>
  <si>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</si>
  <si>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</si>
  <si>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</si>
  <si>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</si>
  <si>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</si>
  <si>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</si>
  <si>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</si>
  <si>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</si>
  <si>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</si>
  <si>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</si>
  <si>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</si>
  <si>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</si>
  <si>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</si>
  <si>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</si>
  <si>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</si>
  <si>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</si>
  <si>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</si>
  <si>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</si>
  <si>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</si>
  <si>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</si>
  <si>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</si>
  <si>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</si>
  <si>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</si>
  <si>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</si>
  <si>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</si>
  <si>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</si>
  <si>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</si>
  <si>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</si>
  <si>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</si>
  <si>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</si>
  <si>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</si>
  <si>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</si>
  <si>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</si>
  <si>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</si>
  <si>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</si>
  <si>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</si>
  <si>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</si>
  <si>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</si>
  <si>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</si>
  <si>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</si>
  <si>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</si>
  <si>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</si>
  <si>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</si>
  <si>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</si>
  <si>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</si>
  <si>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</si>
  <si>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</si>
  <si>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</si>
  <si>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</si>
  <si>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</si>
  <si>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</si>
  <si>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</si>
  <si>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</si>
  <si>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</si>
  <si>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</si>
  <si>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</si>
  <si>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</si>
  <si>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</si>
  <si>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</si>
  <si>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</si>
  <si>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</si>
  <si>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</si>
  <si>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</si>
  <si>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</si>
  <si>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</si>
  <si>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</si>
  <si>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</si>
  <si>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</si>
  <si>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</si>
  <si>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</si>
  <si>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</si>
  <si>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</si>
  <si>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</si>
  <si>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</si>
  <si>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</si>
  <si>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</si>
  <si>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</si>
  <si>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</si>
  <si>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</si>
  <si>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</si>
  <si>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</si>
  <si>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</si>
  <si>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</si>
  <si>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</si>
  <si>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</si>
  <si>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</si>
  <si>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</si>
  <si>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</si>
  <si>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</si>
  <si>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</si>
  <si>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</si>
  <si>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</si>
  <si>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</si>
  <si>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</si>
  <si>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</si>
  <si>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</si>
  <si>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</si>
  <si>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</si>
  <si>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</si>
  <si>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</si>
  <si>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</si>
  <si>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</si>
  <si>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</si>
  <si>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</si>
  <si>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</si>
  <si>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</si>
  <si>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</si>
  <si>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</si>
  <si>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</si>
  <si>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</si>
  <si>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</si>
  <si>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</si>
  <si>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</si>
  <si>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</si>
  <si>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</si>
  <si>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</si>
  <si>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</si>
  <si>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</si>
  <si>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</si>
  <si>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</si>
  <si>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</si>
  <si>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</si>
  <si>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</si>
  <si>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</si>
  <si>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</si>
  <si>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</si>
  <si>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</si>
  <si>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</si>
  <si>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</si>
  <si>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</si>
  <si>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</si>
  <si>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</si>
  <si>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</si>
  <si>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</si>
  <si>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</si>
  <si>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</si>
  <si>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</si>
  <si>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</si>
  <si>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</si>
  <si>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</si>
  <si>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</si>
  <si>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</si>
  <si>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</si>
  <si>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</si>
  <si>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</si>
  <si>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</si>
  <si>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</si>
  <si>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</si>
  <si>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</si>
  <si>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</si>
  <si>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</si>
  <si>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</si>
  <si>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</si>
  <si>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</si>
  <si>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</si>
  <si>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</si>
  <si>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</si>
  <si>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</si>
  <si>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</si>
  <si>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</si>
  <si>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</si>
  <si>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</si>
  <si>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</si>
  <si>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</si>
  <si>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</si>
  <si>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</si>
  <si>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</si>
  <si>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</si>
  <si>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</si>
  <si>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</si>
  <si>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</si>
  <si>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</si>
  <si>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</si>
  <si>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</si>
  <si>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</si>
  <si>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</si>
  <si>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</si>
  <si>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</si>
  <si>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</si>
  <si>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</si>
  <si>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</si>
  <si>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</si>
  <si>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</si>
  <si>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</si>
  <si>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</si>
  <si>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</si>
  <si>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</si>
  <si>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</si>
  <si>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</si>
  <si>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</si>
  <si>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</si>
  <si>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</si>
  <si>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</si>
  <si>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</si>
  <si>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</si>
  <si>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</si>
  <si>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</si>
  <si>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</si>
  <si>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</si>
  <si>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</si>
  <si>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</si>
  <si>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</si>
  <si>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</si>
  <si>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</si>
  <si>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</si>
  <si>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</si>
  <si>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</si>
  <si>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</si>
  <si>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</si>
  <si>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</si>
  <si>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</si>
  <si>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</si>
  <si>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</si>
  <si>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</si>
  <si>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</si>
  <si>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</si>
  <si>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</si>
  <si>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</si>
  <si>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</si>
  <si>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</si>
  <si>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</si>
  <si>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</si>
  <si>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</si>
  <si>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</si>
  <si>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</si>
  <si>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</si>
  <si>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</si>
  <si>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</si>
  <si>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</si>
  <si>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</si>
  <si>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</si>
  <si>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</si>
  <si>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</si>
  <si>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</si>
  <si>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</si>
  <si>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</si>
  <si>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</si>
  <si>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</si>
  <si>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</si>
  <si>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</si>
  <si>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</si>
  <si>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</si>
  <si>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</si>
  <si>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</si>
  <si>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</si>
  <si>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</si>
  <si>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</si>
  <si>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</si>
  <si>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</si>
  <si>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</si>
  <si>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</si>
  <si>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</si>
  <si>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</si>
  <si>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</si>
  <si>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</si>
  <si>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</si>
  <si>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</si>
  <si>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</si>
  <si>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</si>
  <si>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</si>
  <si>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</si>
  <si>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</si>
  <si>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</si>
  <si>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</si>
  <si>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</si>
  <si>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</si>
  <si>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</si>
  <si>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</si>
  <si>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</si>
  <si>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</si>
  <si>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</si>
  <si>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</si>
  <si>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</si>
  <si>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</si>
  <si>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</si>
  <si>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</si>
  <si>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</si>
  <si>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</si>
  <si>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</si>
  <si>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</si>
  <si>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</si>
  <si>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</si>
  <si>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</si>
  <si>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</si>
  <si>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</si>
  <si>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</si>
  <si>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</si>
  <si>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</si>
  <si>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</si>
  <si>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</si>
  <si>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</si>
  <si>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</si>
  <si>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</si>
  <si>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</si>
  <si>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</si>
  <si>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</si>
  <si>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</si>
  <si>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</si>
  <si>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</si>
  <si>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</si>
  <si>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</si>
  <si>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</si>
  <si>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</si>
  <si>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</si>
  <si>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</si>
  <si>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</si>
  <si>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</si>
  <si>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</si>
  <si>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</si>
  <si>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</si>
  <si>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</si>
  <si>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</si>
  <si>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</si>
  <si>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</si>
  <si>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</si>
  <si>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</si>
  <si>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</si>
  <si>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</si>
  <si>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</si>
  <si>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</si>
  <si>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</si>
  <si>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</si>
  <si>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</si>
  <si>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</si>
  <si>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</si>
  <si>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</si>
  <si>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</si>
  <si>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</si>
  <si>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</si>
  <si>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</si>
  <si>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</si>
  <si>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</si>
  <si>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</si>
  <si>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</si>
  <si>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</si>
  <si>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</si>
  <si>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</si>
  <si>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</si>
  <si>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</si>
  <si>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</si>
  <si>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</si>
  <si>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</si>
  <si>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</si>
  <si>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</si>
  <si>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</si>
  <si>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</si>
  <si>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</si>
  <si>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</si>
  <si>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</si>
  <si>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</si>
  <si>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</si>
  <si>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</si>
  <si>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</si>
  <si>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</si>
  <si>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</si>
  <si>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</si>
  <si>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</si>
  <si>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</si>
  <si>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</si>
  <si>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</si>
  <si>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</si>
  <si>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</si>
  <si>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</si>
  <si>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</si>
  <si>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</si>
  <si>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</si>
  <si>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</si>
  <si>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</si>
  <si>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</si>
  <si>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</si>
  <si>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</si>
  <si>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</si>
  <si>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</si>
  <si>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</si>
  <si>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</si>
  <si>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</si>
  <si>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</si>
  <si>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</si>
  <si>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</si>
  <si>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</si>
  <si>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</si>
  <si>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</si>
  <si>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</si>
  <si>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</si>
  <si>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</si>
  <si>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</si>
  <si>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</si>
  <si>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</si>
  <si>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</si>
  <si>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</si>
  <si>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</si>
  <si>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</si>
  <si>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</si>
  <si>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</si>
  <si>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</si>
  <si>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</si>
  <si>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</si>
  <si>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</si>
  <si>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</si>
  <si>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</si>
  <si>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</si>
  <si>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</si>
  <si>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</si>
  <si>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</si>
  <si>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</si>
  <si>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</si>
  <si>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</si>
  <si>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</si>
  <si>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</si>
  <si>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</si>
  <si>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</si>
  <si>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</si>
  <si>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</si>
  <si>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</si>
  <si>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</si>
  <si>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</si>
  <si>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</si>
  <si>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</si>
  <si>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</si>
  <si>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</si>
  <si>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</si>
  <si>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</si>
  <si>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</si>
  <si>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</si>
  <si>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</si>
  <si>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</si>
  <si>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</si>
  <si>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</si>
  <si>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</si>
  <si>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</si>
  <si>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</si>
  <si>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</si>
  <si>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</si>
  <si>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</si>
  <si>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</si>
  <si>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</si>
  <si>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</si>
  <si>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</si>
  <si>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</si>
  <si>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</si>
  <si>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</si>
  <si>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</si>
  <si>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</si>
  <si>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</si>
  <si>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</si>
  <si>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</si>
  <si>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</si>
  <si>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</si>
  <si>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</si>
  <si>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</si>
  <si>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</si>
  <si>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</si>
  <si>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</si>
  <si>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</si>
  <si>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</si>
  <si>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</si>
  <si>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</si>
  <si>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</si>
  <si>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</si>
  <si>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</si>
  <si>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</si>
  <si>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</si>
  <si>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</si>
  <si>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</si>
  <si>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</si>
  <si>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</si>
  <si>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</si>
  <si>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</si>
  <si>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</si>
  <si>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</si>
  <si>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</si>
  <si>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</si>
  <si>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</si>
  <si>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</si>
  <si>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</si>
  <si>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</si>
  <si>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</si>
  <si>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</si>
  <si>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</si>
  <si>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</si>
  <si>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</si>
  <si>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</si>
  <si>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</si>
  <si>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</si>
  <si>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</si>
  <si>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</si>
  <si>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</si>
  <si>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</si>
  <si>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</si>
  <si>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</si>
  <si>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</si>
  <si>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</si>
  <si>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</si>
  <si>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</si>
  <si>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</si>
  <si>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</si>
  <si>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</si>
  <si>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</si>
  <si>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</si>
  <si>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</si>
  <si>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</si>
  <si>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</si>
  <si>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</si>
  <si>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</si>
  <si>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</si>
  <si>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</si>
  <si>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</si>
  <si>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</si>
  <si>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</si>
  <si>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</si>
  <si>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</si>
  <si>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</si>
  <si>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</si>
  <si>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</si>
  <si>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</si>
  <si>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</si>
  <si>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</si>
  <si>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</si>
  <si>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</si>
  <si>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</si>
  <si>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</si>
  <si>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</si>
  <si>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</si>
  <si>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</si>
  <si>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</si>
  <si>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</si>
  <si>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</si>
  <si>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</si>
  <si>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</si>
  <si>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</si>
  <si>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</si>
  <si>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</si>
  <si>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</si>
  <si>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</si>
  <si>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</si>
  <si>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</si>
  <si>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</si>
  <si>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</si>
  <si>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</si>
  <si>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</si>
  <si>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</si>
  <si>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</si>
  <si>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</si>
  <si>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</si>
  <si>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</si>
  <si>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</si>
  <si>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</si>
  <si>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</si>
  <si>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</si>
  <si>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</si>
  <si>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</si>
  <si>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</si>
  <si>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</si>
  <si>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</si>
  <si>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</si>
  <si>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</si>
  <si>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</si>
  <si>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</si>
  <si>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</si>
  <si>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</si>
  <si>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</si>
  <si>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</si>
  <si>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</si>
  <si>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</si>
  <si>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</si>
  <si>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</si>
  <si>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</si>
  <si>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</si>
  <si>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</si>
  <si>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</si>
  <si>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</si>
  <si>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</si>
  <si>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</si>
  <si>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</si>
  <si>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</si>
  <si>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</si>
  <si>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</si>
  <si>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</si>
  <si>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</si>
  <si>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</si>
  <si>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</si>
  <si>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</si>
  <si>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</si>
  <si>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</si>
  <si>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</si>
  <si>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</si>
  <si>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</si>
  <si>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</si>
  <si>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</si>
  <si>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</si>
  <si>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</si>
  <si>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</si>
  <si>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</si>
  <si>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</si>
  <si>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</si>
  <si>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</si>
  <si>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</si>
  <si>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</si>
  <si>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</si>
  <si>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</si>
  <si>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</si>
  <si>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</si>
  <si>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</si>
  <si>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</si>
  <si>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</si>
  <si>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</si>
  <si>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</si>
  <si>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</si>
  <si>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</si>
  <si>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</si>
  <si>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</si>
  <si>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</si>
  <si>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</si>
  <si>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</si>
  <si>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</si>
  <si>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</si>
  <si>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</si>
  <si>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</si>
  <si>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</si>
  <si>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</si>
  <si>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</si>
  <si>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</si>
  <si>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</si>
  <si>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</si>
  <si>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</si>
  <si>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</si>
  <si>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</si>
  <si>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</si>
  <si>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</si>
  <si>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</si>
  <si>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</si>
  <si>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</si>
  <si>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</si>
  <si>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</si>
  <si>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</si>
  <si>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</si>
  <si>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</si>
  <si>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</si>
  <si>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</si>
  <si>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</si>
  <si>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</si>
  <si>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</si>
  <si>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</si>
  <si>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</si>
  <si>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</si>
  <si>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</si>
  <si>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</si>
  <si>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</si>
  <si>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</si>
  <si>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</si>
  <si>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</si>
  <si>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</si>
  <si>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</si>
  <si>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</si>
  <si>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</si>
  <si>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</si>
  <si>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</si>
  <si>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</si>
  <si>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</si>
  <si>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</si>
  <si>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</si>
  <si>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</si>
  <si>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</si>
  <si>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</si>
  <si>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</si>
  <si>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</si>
  <si>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</si>
  <si>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</si>
  <si>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</si>
  <si>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</si>
  <si>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</si>
  <si>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</si>
  <si>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</si>
  <si>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</si>
  <si>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</si>
  <si>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</si>
  <si>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</si>
  <si>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</si>
  <si>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</si>
  <si>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</si>
  <si>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</si>
  <si>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</si>
  <si>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</si>
  <si>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</si>
  <si>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</si>
  <si>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</si>
  <si>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</si>
  <si>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</si>
  <si>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</si>
  <si>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</si>
  <si>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</si>
  <si>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</si>
  <si>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</si>
  <si>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</si>
  <si>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</si>
  <si>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</si>
  <si>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</si>
  <si>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</si>
  <si>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</si>
  <si>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</si>
  <si>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</si>
  <si>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</si>
  <si>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</si>
  <si>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</si>
  <si>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</si>
  <si>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</si>
  <si>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</si>
  <si>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</si>
  <si>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</si>
  <si>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</si>
  <si>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</si>
  <si>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</si>
  <si>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</si>
  <si>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</si>
  <si>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</si>
  <si>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</si>
  <si>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</si>
  <si>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</si>
  <si>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</si>
  <si>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</si>
  <si>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</si>
  <si>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</si>
  <si>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</si>
  <si>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</si>
  <si>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</si>
  <si>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</si>
  <si>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</si>
  <si>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</si>
  <si>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</si>
  <si>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</si>
  <si>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</si>
  <si>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</si>
  <si>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</si>
  <si>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</si>
  <si>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</si>
  <si>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</si>
  <si>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</si>
  <si>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</si>
  <si>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</si>
  <si>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</si>
  <si>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</si>
  <si>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</si>
  <si>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</si>
  <si>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</si>
  <si>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</si>
  <si>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</si>
  <si>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</si>
  <si>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</si>
  <si>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</si>
  <si>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</si>
  <si>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</si>
  <si>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</si>
  <si>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</si>
  <si>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</si>
  <si>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</si>
  <si>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</si>
  <si>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</si>
  <si>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</si>
  <si>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</si>
  <si>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</si>
  <si>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</si>
  <si>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</si>
  <si>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</si>
  <si>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</si>
  <si>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</si>
  <si>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</si>
  <si>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</si>
  <si>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</si>
  <si>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</si>
  <si>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</si>
  <si>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</si>
  <si>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</si>
  <si>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</si>
  <si>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</si>
  <si>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</si>
  <si>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</si>
  <si>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</si>
  <si>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</si>
  <si>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</si>
  <si>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</si>
  <si>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</si>
  <si>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</si>
  <si>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</si>
  <si>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</si>
  <si>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</si>
  <si>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</si>
  <si>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</si>
  <si>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</si>
  <si>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</si>
  <si>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</si>
  <si>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</si>
  <si>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</si>
  <si>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</si>
  <si>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</si>
  <si>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</si>
  <si>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</si>
  <si>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</si>
  <si>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</si>
  <si>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</si>
  <si>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</si>
  <si>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</si>
  <si>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</si>
  <si>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</si>
  <si>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</si>
  <si>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</si>
  <si>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</si>
  <si>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</si>
  <si>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</si>
  <si>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</si>
  <si>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</si>
  <si>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</si>
  <si>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</si>
  <si>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</si>
  <si>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</si>
  <si>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</si>
  <si>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</si>
  <si>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</si>
  <si>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</si>
  <si>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</si>
  <si>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</si>
  <si>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</si>
  <si>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</si>
  <si>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</si>
  <si>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</si>
  <si>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</si>
  <si>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</si>
  <si>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</si>
  <si>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</si>
  <si>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</si>
  <si>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</si>
  <si>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</si>
  <si>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</si>
  <si>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</si>
  <si>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</si>
  <si>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</si>
  <si>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</si>
  <si>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</si>
  <si>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</si>
  <si>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</si>
  <si>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</si>
  <si>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</si>
  <si>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</si>
  <si>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</si>
  <si>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</si>
  <si>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</si>
  <si>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</si>
  <si>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</si>
  <si>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</si>
  <si>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</si>
  <si>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</si>
  <si>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</si>
  <si>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</si>
  <si>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</si>
  <si>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</si>
  <si>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</si>
  <si>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</si>
  <si>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</si>
  <si>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</si>
  <si>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</si>
  <si>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</si>
  <si>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</si>
  <si>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</si>
  <si>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</si>
  <si>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</si>
  <si>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</si>
  <si>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</si>
  <si>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</si>
  <si>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</si>
  <si>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</si>
  <si>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</si>
  <si>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</si>
  <si>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</si>
  <si>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</si>
  <si>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</si>
  <si>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</si>
  <si>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</si>
  <si>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</si>
  <si>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</si>
  <si>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</si>
  <si>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 xml:space="preserve"> sectors down &amp; team at site </t>
  </si>
  <si>
    <t xml:space="preserve"> PCM-20250215-00000830 </t>
  </si>
  <si>
    <t>LTE site still down and  site located in aramco area access issue need special permission</t>
  </si>
  <si>
    <t>PCM-20251124-00001626</t>
  </si>
  <si>
    <t xml:space="preserve">night access issue USF area </t>
  </si>
  <si>
    <t>NO PCM</t>
  </si>
  <si>
    <t>HaW2421</t>
  </si>
  <si>
    <t>CRQ000000545153 under RFC and shared mail site down power issue on 9 PM and team reached found power cable was stolen and will arrange power cable to restore the site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</si>
  <si>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</si>
  <si>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</si>
  <si>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</si>
  <si>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</si>
  <si>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</si>
  <si>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</si>
  <si>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</si>
  <si>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</si>
  <si>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</si>
  <si>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PCM-20251124-00001751</t>
  </si>
  <si>
    <t>Site down again, team need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</si>
</sst>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1" totalsRowShown="0" headerRowDxfId="48" dataDxfId="47" headerRowBorderDxfId="45" tableBorderDxfId="46" totalsRowBorderDxfId="44">
  <autoFilter ref="A1:L3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1" dataDxfId="30" headerRowBorderDxfId="28" tableBorderDxfId="29">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323.07527199073957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0.26670717592787696</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45986.023697916666</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45986.023697916666</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45986.023697916666</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45986.023697916666</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45986.023697916666</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45986.023697916666</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45986.023697916666</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45986.023697916666</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45986.023697916666</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45986.023697916666</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45986.023697916666</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45986.023697916666</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45986.023697916666</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45986.023697916666</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45986.023697916666</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45986.023697916666</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45986.023697916666</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45986.023697916666</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45986.023697916666</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45986.023697916666</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45986.023697916666</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45986.023697916666</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45986.023697916666</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45986.023697916666</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45986.023697916666</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45986.023697916666</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45986.023697916666</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45986.023697916666</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45986.023697916666</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45986.023697916666</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45986.023697916666</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45986.023697916666</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45986.023697916666</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45986.023697916666</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45986.023697916666</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45986.023697916666</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45986.023697916666</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45986.023697916666</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45986.023697916666</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45986.023697916666</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45986.023697916666</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45986.023697916666</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45986.023697916666</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45986.023697916666</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45986.023697916666</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45986.023697916666</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45986.023697916666</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45986.023697916666</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45986.023697916666</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45986.023697916666</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45986.023697916666</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45986.023697916666</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45986.023697916666</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45986.023697916666</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45986.023697916666</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45986.023697916666</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45986.023697916666</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45986.023697916666</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45986.023697916666</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45986.023697916666</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45986.023697916666</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45986.023697916666</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45986.023697916666</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45986.023697916666</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852D90E7-67FA-4074-853C-84F2A284BA58}"/>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161.02385995370423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1.6362789351842366</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0.16066550926188938</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8.6776620366435964E-2</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45986.023697916666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45986.023697916666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45986.023697916666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45986.023697916666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45986.023697916666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45986.023697916666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45986.023697916666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45986.023697916666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45986.023697916666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45986.023697916666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45986.023697916666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45986.023697916666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45986.023697916666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45986.023697916666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45986.023697916666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45986.023697916666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45986.023697916666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45986.023697916666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45986.023697916666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45986.023697916666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45986.023697916666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45986.023697916666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45986.023697916666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45986.023697916666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45986.023697916666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45986.023697916666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45986.023697916666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45986.023697916666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45986.023697916666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45986.023697916666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45986.023697916666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45986.023697916666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45986.023697916666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45986.023697916666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45986.023697916666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45986.023697916666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45986.023697916666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45986.023697916666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45986.023697916666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45986.023697916666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45986.023697916666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45986.023697916666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45986.023697916666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45986.023697916666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45986.023697916666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45986.023697916666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45986.023697916666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45986.023697916666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45986.023697916666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45986.023697916666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45986.023697916666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45986.023697916666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45986.023697916666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45986.023697916666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45986.023697916666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45986.023697916666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45986.023697916666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45986.023697916666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45986.023697916666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45986.023697916666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45986.023697916666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45986.023697916666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45986.023697916666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45986.023697916666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45986.023697916666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45986.023697916666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45986.023697916666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45986.023697916666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45986.023697916666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45986.023697916666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45986.023697916666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45986.023697916666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45986.023697916666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45986.023697916666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45986.023697916666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45986.023697916666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45986.023697916666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45986.023697916666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45986.023697916666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45986.023697916666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45986.023697916666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45986.023697916666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45986.023697916666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45986.023697916666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45986.023697916666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45986.023697916666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45986.023697916666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45986.023697916666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45986.023697916666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45986.023697916666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45986.023697916666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45986.023697916666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45986.023697916666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45986.023697916666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45986.023697916666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45986.023697916666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45986.023697916666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45986.023697916666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45986.023697916666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45986.023697916666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45986.023697916666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45986.023697916666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45986.023697916666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45986.023697916666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45986.023697916666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45986.023697916666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45986.023697916666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45986.023697916666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45986.023697916666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45986.023697916666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45986.023697916666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45986.023697916666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45986.023697916666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45986.023697916666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45986.023697916666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45986.023697916666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45986.023697916666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45986.023697916666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45986.023697916666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45986.023697916666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45986.023697916666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45986.023697916666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45986.023697916666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45986.023697916666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45986.023697916666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45986.023697916666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45986.023697916666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45986.023697916666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45986.023697916666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45986.023697916666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45986.023697916666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45986.023697916666</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45986.023697916666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45986.023697916666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45986.023697916666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45986.023697916666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45986.023697916666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45986.023697916666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45986.023697916666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45986.023697916666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45986.023697916666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45986.023697916666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45986.023697916666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45986.023697916666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45986.023697916666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45986.023697916666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45986.023697916666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45986.023697916666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45986.023697916666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45986.023697916666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45986.023697916666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45986.023697916666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45986.023697916666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45986.023697916666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45986.023697916666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45986.023697916666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45986.023697916666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45986.023697916666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45986.023697916666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45986.023697916666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45986.023697916666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45986.023697916666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45986.023697916666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45986.023697916666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45986.023697916666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45986.023697916666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45986.023697916666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45986.023697916666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45986.023697916666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45986.023697916666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45986.023697916666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45986.023697916666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45986.023697916666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45986.023697916666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45986.023697916666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45986.023697916666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45986.023697916666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45986.023697916666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45986.023697916666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45986.023697916666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45986.023697916666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45986.023697916666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45986.023697916666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45986.023697916666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45986.023697916666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45986.023697916666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45986.023697916666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45986.023697916666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45986.023697916666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45986.023697916666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45986.023697916666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45986.023697916666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45986.023697916666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45986.023697916666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45986.023697916666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45986.023697916666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45986.023697916666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45986.023697916666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45986.023697916666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45986.023697916666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45986.023697916666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45986.023697916666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45986.023697916666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45986.023697916666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45986.023697916666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45986.023697916666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45986.023697916666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45986.023697916666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45986.023697916666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45986.023697916666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45986.023697916666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45986.023697916666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45986.023697916666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45986.023697916666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45986.023697916666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45986.023697916666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45986.023697916666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45986.023697916666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45986.023697916666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45986.023697916666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45986.023697916666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45986.023697916666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45986.023697916666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45986.023697916666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45986.023697916666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45986.023697916666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45986.023697916666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45986.023697916666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45986.023697916666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45986.023697916666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45986.023697916666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45986.023697916666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45986.023697916666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45986.023697916666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45986.023697916666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45986.023697916666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45986.023697916666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45986.023697916666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45986.023697916666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45986.023697916666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45986.023697916666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45986.023697916666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45986.023697916666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45986.023697916666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45986.023697916666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45986.023697916666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45986.023697916666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45986.023697916666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45986.023697916666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45986.023697916666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45986.023697916666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45986.023697916666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45986.023697916666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45986.023697916666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45986.023697916666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45986.023697916666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45986.023697916666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45986.023697916666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45986.023697916666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45986.023697916666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45986.023697916666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45986.023697916666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45986.023697916666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45986.023697916666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45986.023697916666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45986.023697916666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45986.023697916666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45986.023697916666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45986.023697916666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45986.023697916666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45986.023697916666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45986.023697916666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45986.023697916666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45986.023697916666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45986.023697916666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45986.023697916666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45986.023697916666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45986.023697916666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45986.023697916666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45986.023697916666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45986.023697916666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45986.023697916666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45986.023697916666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45986.023697916666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45986.023697916666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45986.023697916666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45986.023697916666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45986.023697916666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45986.023697916666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45986.023697916666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45986.023697916666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45986.023697916666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45986.023697916666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45986.023697916666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45986.023697916666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45986.023697916666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45986.023697916666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45986.023697916666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45986.023697916666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45986.023697916666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45986.023697916666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45986.023697916666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45986.023697916666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45986.023697916666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45986.023697916666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45986.023697916666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45986.023697916666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45986.023697916666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45986.023697916666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45986.023697916666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45986.023697916666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45986.023697916666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45986.023697916666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45986.023697916666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45986.023697916666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45986.023697916666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45986.023697916666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45986.023697916666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45986.023697916666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45986.023697916666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45986.023697916666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45986.023697916666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45986.023697916666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45986.023697916666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45986.023697916666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45986.023697916666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45986.023697916666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45986.023697916666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45986.023697916666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45986.023697916666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45986.023697916666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45986.023697916666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45986.023697916666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45986.023697916666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45986.023697916666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45986.023697916666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45986.023697916666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45986.023697916666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45986.023697916666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45986.023697916666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45986.023697916666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45986.023697916666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45986.023697916666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45986.023697916666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45986.023697916666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45986.023697916666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45986.023697916666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45986.023697916666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45986.023697916666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45986.023697916666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45986.023697916666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45986.023697916666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45986.023697916666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45986.023697916666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45986.023697916666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45986.023697916666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45986.023697916666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45986.023697916666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45986.023697916666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45986.023697916666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45986.023697916666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45986.023697916666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45986.023697916666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45986.023697916666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45986.023697916666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45986.023697916666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45986.023697916666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45986.023697916666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45986.023697916666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45986.023697916666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45986.023697916666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45986.023697916666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45986.023697916666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45986.023697916666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45986.023697916666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45986.023697916666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45986.023697916666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45986.023697916666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45986.023697916666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45986.023697916666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45986.023697916666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45986.023697916666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45986.023697916666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45986.023697916666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45986.023697916666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45986.023697916666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45986.023697916666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45986.023697916666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45986.023697916666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45986.023697916666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45986.023697916666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45986.023697916666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45986.023697916666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45986.023697916666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45986.023697916666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45986.023697916666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45986.023697916666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45986.023697916666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45986.023697916666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45986.023697916666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45986.023697916666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45986.023697916666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45986.023697916666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45986.023697916666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45986.023697916666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45986.023697916666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45986.023697916666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45986.023697916666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45986.023697916666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45986.023697916666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45986.023697916666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45986.023697916666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45986.023697916666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45986.023697916666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45986.023697916666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45986.023697916666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45986.023697916666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45986.023697916666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45986.023697916666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45986.023697916666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45986.023697916666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45986.023697916666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45986.023697916666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45986.023697916666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45986.023697916666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45986.023697916666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45986.023697916666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45986.023697916666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45986.023697916666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45986.023697916666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45986.023697916666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45986.023697916666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45986.023697916666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45986.023697916666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45986.023697916666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45986.023697916666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45986.023697916666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45986.023697916666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45986.023697916666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45986.023697916666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45986.023697916666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45986.023697916666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45986.023697916666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45986.023697916666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45986.023697916666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45986.023697916666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45986.023697916666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45986.023697916666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45986.023697916666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45986.023697916666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45986.023697916666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45986.023697916666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45986.023697916666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45986.023697916666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45986.023697916666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45986.023697916666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45986.023697916666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45986.023697916666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45986.023697916666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45986.023697916666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45986.023697916666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45986.023697916666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45986.023697916666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45986.023697916666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45986.023697916666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45986.023697916666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45986.023697916666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45986.023697916666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45986.023697916666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45986.023697916666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45986.023697916666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45986.023697916666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45986.023697916666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45986.023697916666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45986.023697916666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45986.023697916666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45986.023697916666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45986.023697916666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45986.023697916666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45986.023697916666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45986.023697916666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45986.023697916666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45986.023697916666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45986.023697916666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45986.023697916666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45986.023697916666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45986.023697916666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45986.023697916666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45986.023697916666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45986.023697916666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45986.023697916666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45986.023697916666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45986.023697916666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45986.023697916666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45986.023697916666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45986.023697916666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45986.023697916666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45986.023697916666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45986.023697916666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45986.023697916666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45986.023697916666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45986.023697916666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45986.023697916666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45986.023697916666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45986.023697916666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45986.023697916666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45986.023697916666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45986.023697916666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45986.023697916666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45986.023697916666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45986.023697916666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45986.023697916666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45986.023697916666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45986.023697916666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45986.023697916666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45986.023697916666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45986.023697916666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45986.023697916666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45986.023697916666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45986.023697916666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45986.023697916666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45986.023697916666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45986.023697916666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45986.023697916666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45986.023697916666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45986.023697916666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45986.023697916666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45986.023697916666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45986.023697916666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45986.023697916666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45986.023697916666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45986.023697916666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45986.023697916666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45986.023697916666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45986.023697916666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45986.023697916666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45986.023697916666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45986.023697916666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45986.023697916666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45986.023697916666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45986.023697916666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45986.023697916666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45986.023697916666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45986.023697916666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45986.023697916666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45986.023697916666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45986.023697916666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45986.023697916666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45986.023697916666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45986.023697916666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45986.023697916666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45986.023697916666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45986.023697916666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45986.023697916666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45986.023697916666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45986.023697916666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45986.023697916666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45986.023697916666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45986.023697916666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45986.023697916666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45986.023697916666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45986.023697916666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45986.023697916666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45986.023697916666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45986.023697916666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45986.023697916666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45986.023697916666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45986.023697916666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45986.023697916666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45986.023697916666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45986.023697916666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45986.023697916666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45986.023697916666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45986.023697916666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45986.023697916666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45986.023697916666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45986.023697916666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45986.023697916666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45986.023697916666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45986.023697916666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45986.023697916666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45986.023697916666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45986.023697916666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45986.023697916666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45986.023697916666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45986.023697916666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45986.023697916666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45986.023697916666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45986.023697916666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45986.023697916666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45986.023697916666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45986.023697916666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45986.023697916666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45986.023697916666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45986.023697916666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45986.023697916666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45986.023697916666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45986.023697916666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45986.023697916666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45986.023697916666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45986.023697916666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45986.023697916666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45986.023697916666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45986.023697916666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45986.023697916666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45986.023697916666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45986.023697916666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45986.023697916666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45986.023697916666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45986.023697916666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45986.023697916666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45986.023697916666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45986.023697916666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45986.023697916666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45986.023697916666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45986.023697916666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45986.023697916666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45986.023697916666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45986.023697916666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45986.023697916666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45986.023697916666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45986.023697916666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45986.023697916666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45986.023697916666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45986.023697916666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45986.023697916666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45986.023697916666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45986.023697916666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45986.023697916666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45986.023697916666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45986.023697916666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45986.023697916666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45986.023697916666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45986.023697916666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45986.023697916666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45986.023697916666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45986.023697916666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45986.023697916666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45986.023697916666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45986.023697916666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45986.023697916666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45986.023697916666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45986.023697916666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45986.023697916666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45986.023697916666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45986.023697916666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45986.023697916666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45986.023697916666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45986.023697916666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45986.023697916666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45986.023697916666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45986.023697916666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45986.023697916666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45986.023697916666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45986.023697916666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45986.023697916666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45986.023697916666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45986.023697916666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45986.023697916666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45986.023697916666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45986.023697916666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45986.023697916666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45986.023697916666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45986.023697916666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45986.023697916666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45986.023697916666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45986.023697916666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45986.023697916666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45986.023697916666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45986.023697916666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45986.023697916666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45986.023697916666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45986.023697916666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45986.023697916666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45986.023697916666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45986.023697916666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45986.023697916666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45986.023697916666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45986.023697916666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45986.023697916666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45986.023697916666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45986.023697916666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45986.023697916666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45986.023697916666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45986.023697916666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45986.023697916666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45986.023697916666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45986.023697916666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45986.023697916666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45986.023697916666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45986.023697916666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45986.023697916666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45986.023697916666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45986.023697916666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45986.023697916666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45986.023697916666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45986.023697916666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45986.023697916666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45986.023697916666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45986.023697916666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45986.023697916666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45986.023697916666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45986.023697916666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45986.023697916666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45986.023697916666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45986.023697916666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45986.023697916666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45986.023697916666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45986.023697916666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45986.023697916666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45986.023697916666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45986.023697916666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45986.023697916666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45986.023697916666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45986.023697916666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45986.023697916666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45986.023697916666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45986.023697916666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45986.023697916666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45986.023697916666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45986.023697916666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45986.023697916666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45986.023697916666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45986.023697916666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45986.023697916666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45986.023697916666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45986.023697916666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45986.023697916666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45986.023697916666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45986.023697916666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45986.023697916666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45986.023697916666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45986.023697916666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45986.023697916666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45986.023697916666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45986.023697916666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45986.023697916666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45986.023697916666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45986.023697916666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45986.023697916666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45986.023697916666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45986.023697916666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45986.023697916666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45986.023697916666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45986.023697916666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45986.023697916666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45986.023697916666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45986.023697916666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45986.023697916666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45986.023697916666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45986.023697916666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45986.023697916666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45986.023697916666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45986.023697916666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45986.023697916666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45986.023697916666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45986.023697916666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45986.023697916666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45986.023697916666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45986.023697916666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45986.023697916666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45986.023697916666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45986.023697916666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45986.023697916666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45986.023697916666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45986.023697916666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45986.023697916666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45986.023697916666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45986.023697916666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45986.023697916666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45986.023697916666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45986.023697916666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45986.023697916666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45986.023697916666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45986.023697916666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45986.023697916666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45986.023697916666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45986.023697916666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45986.023697916666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45986.023697916666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45986.023697916666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45986.023697916666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45986.023697916666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45986.023697916666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45986.023697916666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45986.023697916666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45986.023697916666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45986.023697916666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45986.023697916666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45986.023697916666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45986.023697916666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45986.023697916666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45986.023697916666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45986.023697916666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45986.023697916666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45986.023697916666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45986.023697916666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45986.023697916666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45986.023697916666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45986.023697916666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45986.023697916666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45986.023697916666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45986.023697916666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45986.023697916666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45986.023697916666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45986.023697916666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45986.023697916666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45986.023697916666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45986.023697916666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45986.023697916666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45986.023697916666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45986.023697916666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45986.023697916666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45986.023697916666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45986.023697916666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45986.023697916666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45986.023697916666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45986.023697916666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45986.023697916666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45986.023697916666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45986.023697916666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45986.023697916666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45986.023697916666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45986.023697916666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45986.023697916666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45986.023697916666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45986.023697916666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45986.023697916666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45986.023697916666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45986.023697916666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45986.023697916666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45986.023697916666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45986.023697916666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45986.023697916666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45986.023697916666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45986.023697916666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45986.023697916666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45986.023697916666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45986.023697916666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45986.023697916666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45986.023697916666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45986.023697916666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45986.023697916666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45986.023697916666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45986.023697916666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45986.023697916666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45986.023697916666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45986.023697916666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45986.023697916666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45986.023697916666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45986.023697916666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45986.023697916666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45986.023697916666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45986.023697916666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45986.023697916666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45986.023697916666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45986.023697916666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45986.023697916666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45986.023697916666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45986.023697916666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45986.023697916666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45986.023697916666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45986.023697916666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45986.023697916666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45986.023697916666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45986.023697916666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45986.023697916666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45986.023697916666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45986.023697916666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45986.023697916666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45986.023697916666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45986.023697916666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45986.023697916666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45986.023697916666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45986.023697916666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45986.023697916666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45986.023697916666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45986.023697916666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45986.023697916666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45986.023697916666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45986.023697916666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45986.023697916666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45986.023697916666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45986.023697916666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45986.023697916666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45986.023697916666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45986.023697916666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45986.023697916666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45986.023697916666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45986.023697916666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45986.023697916666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45986.023697916666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45986.023697916666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45986.023697916666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45986.023697916666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45986.023697916666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45986.023697916666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45986.023697916666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45986.023697916666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45986.023697916666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45986.023697916666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45986.023697916666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45986.023697916666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45986.023697916666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45986.023697916666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45986.023697916666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45986.023697916666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45986.023697916666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45986.023697916666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45986.023697916666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45986.023697916666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45986.023697916666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45986.023697916666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45986.023697916666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45986.023697916666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45986.023697916666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45986.023697916666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45986.023697916666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45986.023697916666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45986.023697916666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45986.023697916666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45986.023697916666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45986.023697916666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45986.023697916666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45986.023697916666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45986.023697916666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45986.023697916666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45986.023697916666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45986.023697916666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45986.023697916666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45986.023697916666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45986.023697916666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45986.023697916666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45986.023697916666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45986.023697916666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45986.023697916666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45986.023697916666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45986.023697916666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45986.023697916666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45986.023697916666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45986.023697916666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45986.023697916666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45986.023697916666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45986.023697916666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45986.023697916666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45986.023697916666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45986.023697916666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45986.023697916666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45986.023697916666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45986.023697916666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45986.023697916666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45986.023697916666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45986.023697916666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45986.023697916666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45986.023697916666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45986.023697916666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45986.023697916666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45986.023697916666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45986.023697916666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45986.023697916666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45986.023697916666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45986.023697916666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45986.023697916666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45986.023697916666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45986.023697916666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45986.023697916666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45986.023697916666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45986.023697916666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45986.023697916666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45986.023697916666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45986.023697916666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45986.023697916666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45986.023697916666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45986.023697916666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45986.023697916666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45986.023697916666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45986.023697916666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45986.023697916666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45986.023697916666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45986.023697916666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45986.023697916666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45986.023697916666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45986.023697916666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45986.023697916666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45986.023697916666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45986.023697916666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45986.023697916666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45986.023697916666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45986.023697916666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45986.023697916666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45986.023697916666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45986.023697916666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45986.023697916666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45986.023697916666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45986.023697916666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45986.023697916666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45986.023697916666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45986.023697916666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45986.023697916666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45986.023697916666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45986.023697916666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45986.023697916666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45986.023697916666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45986.023697916666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45986.023697916666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45986.023697916666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45986.023697916666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45986.023697916666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45986.023697916666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45986.023697916666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45986.023697916666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45986.023697916666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45986.023697916666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45986.023697916666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45986.023697916666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45986.023697916666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45986.023697916666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45986.023697916666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45986.023697916666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45986.023697916666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45986.023697916666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45986.023697916666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45986.023697916666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45986.023697916666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45986.023697916666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45986.023697916666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45986.023697916666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45986.023697916666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45986.023697916666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45986.023697916666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45986.023697916666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45986.023697916666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45986.023697916666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45986.023697916666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45986.023697916666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45986.023697916666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45986.023697916666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45986.023697916666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45986.023697916666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45986.023697916666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45986.023697916666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45986.023697916666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45986.023697916666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45986.023697916666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45986.023697916666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45986.023697916666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45986.023697916666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45986.023697916666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45986.023697916666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45986.023697916666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45986.023697916666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45986.023697916666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45986.023697916666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45986.023697916666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45986.023697916666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45986.023697916666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45986.023697916666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45986.023697916666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45986.023697916666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45986.023697916666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45986.023697916666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45986.023697916666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45986.023697916666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45986.023697916666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45986.023697916666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45986.023697916666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45986.023697916666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45986.023697916666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45986.023697916666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45986.023697916666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45986.023697916666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45986.023697916666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45986.023697916666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45986.023697916666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45986.023697916666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45986.023697916666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45986.023697916666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45986.023697916666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45986.023697916666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45986.023697916666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45986.023697916666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45986.023697916666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45986.023697916666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45986.023697916666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45986.023697916666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45986.023697916666</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282.5429803240695</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5" ca="1" si="0">IFERROR(NOW()-F3,"")</f>
        <v>0.19708912036730908</v>
      </c>
      <c r="H3" s="95">
        <v>45985.805798611109</v>
      </c>
      <c r="I3" s="113" t="str">
        <f>IFERROR(VLOOKUP(D3,DB!A:F,6,0),"")</f>
        <v>Generator-SG</v>
      </c>
      <c r="J3" s="113" t="str">
        <f>IFERROR(VLOOKUP(D3,DB!A:G,7,0),"")</f>
        <v>Dead</v>
      </c>
      <c r="K3" s="97" t="s">
        <v>39116</v>
      </c>
      <c r="L3" s="91" t="str">
        <f>IFERROR(VLOOKUP(D3,DB!A:I,9,0),"")</f>
        <v>Latis</v>
      </c>
    </row>
    <row r="4" spans="1:16" ht="30.75">
      <c r="A4" s="113" t="s">
        <v>39117</v>
      </c>
      <c r="B4" s="113" t="str">
        <f>IFERROR(VLOOKUP(D4,DB!A:K,11,0),"")</f>
        <v>R4</v>
      </c>
      <c r="C4" s="93">
        <v>2</v>
      </c>
      <c r="D4" s="91" t="s">
        <v>39118</v>
      </c>
      <c r="E4" s="94" t="s">
        <v>39021</v>
      </c>
      <c r="F4" s="95"/>
      <c r="G4" s="96">
        <f t="shared" ca="1" si="0"/>
        <v>45986.023697916666</v>
      </c>
      <c r="H4" s="95">
        <v>45985.679745370369</v>
      </c>
      <c r="I4" s="113" t="str">
        <f>IFERROR(VLOOKUP(D4,DB!A:F,6,0),"")</f>
        <v>SCECO</v>
      </c>
      <c r="J4" s="113" t="str">
        <f>IFERROR(VLOOKUP(D4,DB!A:G,7,0),"")</f>
        <v>Vandalized</v>
      </c>
      <c r="K4" s="97" t="s">
        <v>39119</v>
      </c>
      <c r="L4" s="91" t="str">
        <f>IFERROR(VLOOKUP(D4,DB!A:I,9,0),"")</f>
        <v>Latis</v>
      </c>
    </row>
    <row r="5" spans="1:16" ht="15" customHeight="1">
      <c r="A5" s="113"/>
      <c r="B5" s="113" t="str">
        <f>IFERROR(VLOOKUP(D5,DB!A:K,11,0),"")</f>
        <v/>
      </c>
      <c r="C5" s="93"/>
      <c r="D5" s="91" t="s">
        <v>39120</v>
      </c>
      <c r="E5" s="94"/>
      <c r="F5" s="95"/>
      <c r="G5" s="96">
        <f t="shared" ca="1" si="0"/>
        <v>45986.023697916666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ref="G6:G69" ca="1" si="1">IFERROR(NOW()-F6,"")</f>
        <v>45986.023697916666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45986.023697916666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45986.023697916666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45986.023697916666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45986.023697916666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45986.023697916666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45986.023697916666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45986.023697916666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45986.023697916666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45986.023697916666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45986.023697916666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45986.023697916666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45986.023697916666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45986.023697916666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45986.023697916666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45986.023697916666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45986.023697916666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45986.023697916666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45986.023697916666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45986.023697916666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45986.023697916666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45986.023697916666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45986.023697916666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45986.023697916666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45986.023697916666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45986.023697916666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45986.023697916666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45986.023697916666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45986.023697916666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45986.023697916666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45986.023697916666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45986.023697916666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45986.023697916666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45986.023697916666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45986.023697916666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45986.023697916666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45986.023697916666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45986.023697916666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45986.023697916666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45986.023697916666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45986.023697916666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45986.023697916666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45986.023697916666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45986.023697916666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45986.023697916666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45986.023697916666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45986.023697916666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45986.023697916666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45986.023697916666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45986.023697916666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45986.023697916666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45986.023697916666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45986.023697916666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45986.023697916666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45986.023697916666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45986.023697916666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45986.023697916666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45986.023697916666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45986.023697916666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45986.023697916666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45986.023697916666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45986.023697916666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45986.023697916666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45986.023697916666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ref="G70:G133" ca="1" si="2">IFERROR(NOW()-F70,"")</f>
        <v>45986.023697916666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45986.023697916666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45986.023697916666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45986.023697916666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45986.023697916666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45986.023697916666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45986.023697916666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45986.023697916666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45986.023697916666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45986.023697916666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45986.023697916666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45986.023697916666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45986.023697916666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45986.023697916666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45986.023697916666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45986.023697916666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45986.023697916666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45986.023697916666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45986.023697916666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45986.023697916666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45986.023697916666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45986.023697916666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45986.023697916666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45986.023697916666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45986.023697916666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45986.023697916666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45986.023697916666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45986.023697916666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45986.023697916666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45986.023697916666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45986.023697916666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45986.023697916666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45986.023697916666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45986.023697916666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45986.023697916666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45986.023697916666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45986.023697916666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45986.023697916666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45986.023697916666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45986.023697916666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45986.023697916666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45986.023697916666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45986.023697916666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45986.023697916666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45986.023697916666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45986.023697916666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45986.023697916666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45986.023697916666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45986.023697916666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45986.023697916666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45986.023697916666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45986.023697916666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45986.023697916666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45986.023697916666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45986.023697916666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45986.023697916666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45986.023697916666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45986.023697916666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45986.023697916666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45986.023697916666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45986.023697916666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45986.023697916666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45986.023697916666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45986.023697916666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ref="G134:G197" ca="1" si="3">IFERROR(NOW()-F134,"")</f>
        <v>45986.023697916666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45986.023697916666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45986.023697916666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45986.023697916666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45986.023697916666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45986.023697916666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45986.023697916666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45986.023697916666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45986.023697916666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45986.023697916666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45986.023697916666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45986.023697916666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45986.023697916666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45986.023697916666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45986.023697916666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45986.023697916666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45986.023697916666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45986.023697916666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45986.023697916666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45986.023697916666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45986.023697916666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45986.023697916666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45986.023697916666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45986.023697916666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45986.023697916666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45986.023697916666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45986.023697916666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45986.023697916666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45986.023697916666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45986.023697916666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45986.023697916666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45986.023697916666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45986.023697916666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45986.023697916666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45986.023697916666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45986.023697916666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45986.023697916666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45986.023697916666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45986.023697916666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45986.023697916666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45986.023697916666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45986.023697916666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45986.023697916666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45986.023697916666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45986.023697916666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45986.023697916666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45986.023697916666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45986.023697916666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45986.023697916666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45986.023697916666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45986.023697916666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45986.023697916666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45986.023697916666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45986.023697916666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45986.023697916666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45986.023697916666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45986.023697916666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45986.023697916666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45986.023697916666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45986.023697916666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45986.023697916666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45986.023697916666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45986.023697916666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45986.023697916666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ref="G198:G261" ca="1" si="4">IFERROR(NOW()-F198,"")</f>
        <v>45986.023697916666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45986.023697916666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45986.023697916666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45986.023697916666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45986.023697916666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45986.023697916666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45986.023697916666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45986.023697916666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45986.023697916666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45986.023697916666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45986.023697916666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45986.023697916666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45986.023697916666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45986.023697916666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45986.023697916666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45986.023697916666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45986.023697916666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45986.023697916666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45986.023697916666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45986.023697916666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45986.023697916666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45986.023697916666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45986.023697916666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45986.023697916666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45986.023697916666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45986.023697916666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45986.023697916666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45986.023697916666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45986.023697916666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45986.023697916666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45986.023697916666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45986.023697916666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45986.023697916666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45986.023697916666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45986.023697916666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45986.023697916666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45986.023697916666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45986.023697916666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45986.023697916666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45986.023697916666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45986.023697916666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45986.023697916666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45986.023697916666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45986.023697916666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45986.023697916666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45986.023697916666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45986.023697916666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45986.023697916666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45986.023697916666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45986.023697916666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45986.023697916666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45986.023697916666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45986.023697916666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45986.023697916666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45986.023697916666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45986.023697916666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45986.023697916666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45986.023697916666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45986.023697916666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45986.023697916666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45986.023697916666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45986.023697916666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45986.023697916666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45986.023697916666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ref="G262:G325" ca="1" si="5">IFERROR(NOW()-F262,"")</f>
        <v>45986.023697916666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45986.023697916666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45986.023697916666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45986.023697916666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45986.023697916666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45986.023697916666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45986.023697916666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45986.023697916666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45986.023697916666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45986.023697916666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45986.023697916666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45986.023697916666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45986.023697916666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45986.023697916666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45986.023697916666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45986.023697916666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45986.023697916666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45986.023697916666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45986.023697916666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45986.023697916666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45986.023697916666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45986.023697916666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45986.023697916666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45986.023697916666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45986.023697916666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45986.023697916666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45986.023697916666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45986.023697916666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45986.023697916666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45986.023697916666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45986.023697916666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45986.023697916666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45986.023697916666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45986.023697916666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45986.023697916666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45986.023697916666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45986.023697916666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45986.023697916666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45986.023697916666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45986.023697916666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45986.023697916666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45986.023697916666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45986.023697916666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45986.023697916666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45986.023697916666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45986.023697916666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45986.023697916666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45986.023697916666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45986.023697916666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45986.023697916666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45986.023697916666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45986.023697916666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45986.023697916666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45986.023697916666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45986.023697916666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45986.023697916666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45986.023697916666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45986.023697916666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45986.023697916666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45986.023697916666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45986.023697916666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45986.023697916666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45986.023697916666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45986.023697916666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ref="G326:G371" ca="1" si="6">IFERROR(NOW()-F326,"")</f>
        <v>45986.023697916666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45986.023697916666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45986.023697916666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45986.023697916666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45986.023697916666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45986.023697916666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45986.023697916666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45986.023697916666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45986.023697916666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45986.023697916666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45986.023697916666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45986.023697916666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45986.023697916666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45986.023697916666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45986.023697916666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45986.023697916666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45986.023697916666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45986.023697916666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45986.023697916666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45986.023697916666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45986.023697916666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45986.023697916666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45986.023697916666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45986.023697916666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45986.023697916666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45986.023697916666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45986.023697916666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45986.023697916666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45986.023697916666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45986.023697916666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45986.023697916666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45986.023697916666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45986.023697916666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45986.023697916666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45986.023697916666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45986.023697916666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45986.023697916666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45986.023697916666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45986.023697916666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45986.023697916666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45986.023697916666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45986.023697916666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45986.023697916666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45986.023697916666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45986.023697916666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45986.023697916666</v>
      </c>
      <c r="H371" s="95"/>
      <c r="I371" s="113" t="str">
        <f>IFERROR(VLOOKUP(D371,DB!A:F,6,0),"")</f>
        <v/>
      </c>
      <c r="J371" s="113" t="str">
        <f>IFERROR(VLOOKUP(D371,DB!A:G,7,0),"")</f>
        <v/>
      </c>
      <c r="K371" s="97"/>
      <c r="L371" s="91" t="str">
        <f>IFERROR(VLOOKUP(D371,DB!A:I,9,0),"")</f>
        <v/>
      </c>
    </row>
  </sheetData>
  <dataValidations count="2">
    <dataValidation allowBlank="1" showInputMessage="1" showErrorMessage="1" sqref="E1" xr:uid="{A4F81451-56CC-4543-9497-104C4E44EE4B}"/>
    <dataValidation type="list" allowBlank="1" showInputMessage="1" showErrorMessage="1" sqref="E2:E3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tabSelected="1" workbookViewId="0">
      <selection activeCell="K13" sqref="K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94.191637731477385</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39102</v>
      </c>
      <c r="F3" s="38">
        <v>45926.188877314817</v>
      </c>
      <c r="G3" s="108">
        <f t="shared" ref="G3" ca="1" si="0">IFERROR(NOW()-F3,"")</f>
        <v>59.83482060184906</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39102</v>
      </c>
      <c r="F4" s="110">
        <v>45948.661111111112</v>
      </c>
      <c r="G4" s="111">
        <f t="shared" ref="G4" ca="1" si="1">IFERROR(NOW()-F4,"")</f>
        <v>37.362586805553292</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4.6503993055521278</v>
      </c>
      <c r="H5" s="122">
        <v>45981.360798611109</v>
      </c>
      <c r="I5" s="109" t="str">
        <f>IFERROR(VLOOKUP(D5,DB!A:F,6,0),"")</f>
        <v>SCECO</v>
      </c>
      <c r="J5" s="109" t="str">
        <f>IFERROR(VLOOKUP(D5,DB!A:G,7,0),"")</f>
        <v>Dead</v>
      </c>
      <c r="K5" s="109" t="s">
        <v>39128</v>
      </c>
      <c r="L5" s="109" t="str">
        <f>IFERROR(VLOOKUP(D5,DB!A:I,9,0),"")</f>
        <v>Latis</v>
      </c>
    </row>
    <row r="6" spans="1:13">
      <c r="A6" s="109" t="s">
        <v>39129</v>
      </c>
      <c r="B6" s="109" t="str">
        <f>IFERROR(VLOOKUP(D6,DB!A:K,11,0),"")</f>
        <v>R5</v>
      </c>
      <c r="C6" s="109">
        <v>1</v>
      </c>
      <c r="D6" s="109" t="s">
        <v>32330</v>
      </c>
      <c r="E6" s="109" t="s">
        <v>39021</v>
      </c>
      <c r="F6" s="122">
        <v>45985.930601851855</v>
      </c>
      <c r="G6" s="111">
        <f ca="1">IFERROR(NOW()-F6,"")</f>
        <v>9.3096064811106771E-2</v>
      </c>
      <c r="H6" s="122">
        <v>45986.003518518519</v>
      </c>
      <c r="I6" s="109" t="str">
        <f>IFERROR(VLOOKUP(D6,DB!A:F,6,0),"")</f>
        <v>SCECO</v>
      </c>
      <c r="J6" s="109" t="str">
        <f>IFERROR(VLOOKUP(D6,DB!A:G,7,0),"")</f>
        <v>Dead</v>
      </c>
      <c r="K6" s="109" t="s">
        <v>39130</v>
      </c>
      <c r="L6" s="109" t="str">
        <f>IFERROR(VLOOKUP(D6,DB!A:I,9,0),"")</f>
        <v>Latis</v>
      </c>
    </row>
    <row r="7" spans="1:13">
      <c r="A7" s="109"/>
      <c r="B7" s="109" t="str">
        <f>IFERROR(VLOOKUP(D8,DB!A:K,11,0),"")</f>
        <v/>
      </c>
      <c r="C7" s="109"/>
      <c r="D7" s="125"/>
      <c r="E7" s="109"/>
      <c r="F7" s="109"/>
      <c r="G7" s="111">
        <f ca="1">IFERROR(NOW()-F7,"")</f>
        <v>45986.023697916666</v>
      </c>
      <c r="H7" s="109"/>
      <c r="I7" s="109" t="str">
        <f>IFERROR(VLOOKUP(D8,DB!A:F,6,0),"")</f>
        <v/>
      </c>
      <c r="J7" s="109" t="str">
        <f>IFERROR(VLOOKUP(D8,DB!A:G,7,0),"")</f>
        <v/>
      </c>
      <c r="K7" s="109"/>
      <c r="L7" s="109" t="str">
        <f>IFERROR(VLOOKUP(D8,DB!A:I,9,0),"")</f>
        <v/>
      </c>
    </row>
    <row r="8" spans="1:13">
      <c r="A8" s="109"/>
      <c r="B8" s="109" t="str">
        <f>IFERROR(VLOOKUP(#REF!,DB!A:K,11,0),"")</f>
        <v/>
      </c>
      <c r="C8" s="109"/>
      <c r="D8" s="109"/>
      <c r="E8" s="109"/>
      <c r="F8" s="109"/>
      <c r="G8" s="111">
        <f ca="1">IFERROR(NOW()-F8,"")</f>
        <v>45986.023697916666</v>
      </c>
      <c r="H8" s="109"/>
      <c r="I8" s="109" t="str">
        <f>IFERROR(VLOOKUP(#REF!,DB!A:F,6,0),"")</f>
        <v/>
      </c>
      <c r="J8" s="109" t="str">
        <f>IFERROR(VLOOKUP(#REF!,DB!A:G,7,0),"")</f>
        <v/>
      </c>
      <c r="K8" s="109"/>
      <c r="L8" s="109" t="str">
        <f>IFERROR(VLOOKUP(#REF!,DB!A:I,9,0),"")</f>
        <v/>
      </c>
    </row>
    <row r="9" spans="1:13">
      <c r="A9" s="109"/>
      <c r="B9" s="109" t="str">
        <f>IFERROR(VLOOKUP(D9,DB!A:K,11,0),"")</f>
        <v/>
      </c>
      <c r="C9" s="109"/>
      <c r="D9" s="109"/>
      <c r="E9" s="109"/>
      <c r="F9" s="109"/>
      <c r="G9" s="111">
        <f ca="1">IFERROR(NOW()-F9,"")</f>
        <v>45986.023697916666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45986.023697916666</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45986.023697916666</v>
      </c>
      <c r="H11" s="109"/>
      <c r="I11" s="109" t="str">
        <f>IFERROR(VLOOKUP(D11,DB!A:F,6,0),"")</f>
        <v/>
      </c>
      <c r="J11" s="109" t="str">
        <f>IFERROR(VLOOKUP(D11,DB!A:G,7,0),"")</f>
        <v/>
      </c>
      <c r="K11" s="109"/>
      <c r="L11" s="109" t="str">
        <f>IFERROR(VLOOKUP(D11,DB!A:I,9,0),"")</f>
        <v/>
      </c>
    </row>
    <row r="12" spans="1:13">
      <c r="A12" s="109"/>
      <c r="B12" s="109" t="str">
        <f>IFERROR(VLOOKUP(D12,DB!A:K,11,0),"")</f>
        <v/>
      </c>
      <c r="C12" s="109"/>
      <c r="D12" s="135"/>
      <c r="E12" s="109"/>
      <c r="F12" s="109"/>
      <c r="G12" s="111">
        <f ca="1">IFERROR(NOW()-F12,"")</f>
        <v>45986.023697916666</v>
      </c>
      <c r="H12" s="109"/>
      <c r="I12" s="109" t="str">
        <f>IFERROR(VLOOKUP(D12,DB!A:F,6,0),"")</f>
        <v/>
      </c>
      <c r="J12" s="109" t="str">
        <f>IFERROR(VLOOKUP(D12,DB!A:G,7,0),"")</f>
        <v/>
      </c>
      <c r="K12" s="109"/>
      <c r="L12" s="109" t="str">
        <f>IFERROR(VLOOKUP(D12,DB!A:I,9,0),"")</f>
        <v/>
      </c>
    </row>
    <row r="13" spans="1:13">
      <c r="A13" s="109"/>
      <c r="B13" s="109" t="str">
        <f>IFERROR(VLOOKUP(D13,DB!A:K,11,0),"")</f>
        <v/>
      </c>
      <c r="C13" s="109"/>
      <c r="D13" s="135"/>
      <c r="E13" s="109"/>
      <c r="F13" s="109"/>
      <c r="G13" s="111">
        <f ca="1">IFERROR(NOW()-F13,"")</f>
        <v>45986.023697916666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45986.023697916666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45986.023697916666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45986.023697916666</v>
      </c>
      <c r="H16" s="109"/>
      <c r="I16" s="109" t="str">
        <f>IFERROR(VLOOKUP(D16,DB!A:F,6,0),"")</f>
        <v/>
      </c>
      <c r="J16" s="109" t="str">
        <f>IFERROR(VLOOKUP(D16,DB!A:G,7,0),"")</f>
        <v/>
      </c>
      <c r="K16" s="109"/>
      <c r="L16" s="109" t="str">
        <f>IFERROR(VLOOKUP(D16,DB!A:I,9,0),"")</f>
        <v/>
      </c>
    </row>
    <row r="17" spans="1:12">
      <c r="A17" s="109"/>
      <c r="B17" s="109" t="str">
        <f>IFERROR(VLOOKUP(D17,DB!A:K,11,0),"")</f>
        <v/>
      </c>
      <c r="C17" s="109"/>
      <c r="D17" s="135"/>
      <c r="E17" s="109"/>
      <c r="F17" s="109"/>
      <c r="G17" s="111">
        <f ca="1">IFERROR(NOW()-F17,"")</f>
        <v>45986.023697916666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45986.023697916666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45986.023697916666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45986.023697916666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45986.023697916666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45986.023697916666</v>
      </c>
      <c r="H22" s="109"/>
      <c r="I22" s="109" t="str">
        <f>IFERROR(VLOOKUP(D22,DB!A:F,6,0),"")</f>
        <v/>
      </c>
      <c r="J22" s="109" t="str">
        <f>IFERROR(VLOOKUP(D22,DB!A:G,7,0),"")</f>
        <v/>
      </c>
      <c r="K22" s="109"/>
      <c r="L22" s="109" t="str">
        <f>IFERROR(VLOOKUP(D22,DB!A:I,9,0),"")</f>
        <v/>
      </c>
    </row>
    <row r="23" spans="1:12">
      <c r="A23" s="125"/>
      <c r="B23" s="125" t="str">
        <f>IFERROR(VLOOKUP(D23,DB!A:K,11,0),"")</f>
        <v/>
      </c>
      <c r="C23" s="125"/>
      <c r="D23" s="125"/>
      <c r="E23" s="125"/>
      <c r="F23" s="126"/>
      <c r="G23" s="111">
        <f ca="1">IFERROR(NOW()-F23,"")</f>
        <v>45986.023697916666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45986.023697916666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45986.023697916666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45986.023697916666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45986.023697916666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45986.023697916666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45986.023697916666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45986.023697916666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45986.023697916666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45986.023697916666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45986.023697916666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45986.023697916666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45986.023697916666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45986.023697916666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45986.023697916666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45986.023697916666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45986.023697916666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45986.023697916666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45986.023697916666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45986.023697916666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45986.023697916666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45986.023697916666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45986.023697916666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45986.023697916666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45986.023697916666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45986.023697916666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45986.023697916666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45986.023697916666</v>
      </c>
      <c r="H50" s="126"/>
      <c r="I50" s="125" t="str">
        <f>IFERROR(VLOOKUP(D50,DB!A:F,6,0),"")</f>
        <v/>
      </c>
      <c r="J50" s="125" t="str">
        <f>IFERROR(VLOOKUP(D50,DB!A:G,7,0),"")</f>
        <v/>
      </c>
      <c r="K50" s="125"/>
      <c r="L50" s="125" t="str">
        <f>IFERROR(VLOOKUP(D50,DB!A:I,9,0),"")</f>
        <v/>
      </c>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R6</v>
      </c>
      <c r="C2" s="138"/>
      <c r="D2" s="137" t="s">
        <v>30264</v>
      </c>
      <c r="E2" s="109"/>
      <c r="F2" s="145"/>
      <c r="G2" s="75">
        <f ca="1">IFERROR(NOW()-F2,"-")</f>
        <v>45986.023697916666</v>
      </c>
      <c r="H2" s="146"/>
      <c r="I2" s="137" t="str">
        <f>IFERROR(VLOOKUP(D2,DB!A:F,6,0),"")</f>
        <v>SCECO</v>
      </c>
      <c r="J2" s="137" t="str">
        <f>IFERROR(VLOOKUP(D2,DB!A:G,7,0),"")</f>
        <v>Dead</v>
      </c>
      <c r="K2" s="140"/>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45986.023697916666</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45986.023697916666</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45986.023697916666</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45986.023697916666</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45986.023697916666</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45986.023697916666</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45986.023697916666</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45986.023697916666</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45986.023697916666</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45986.023697916666</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45986.023697916666</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45986.023697916666</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45986.023697916666</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45986.023697916666</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45986.023697916666</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45986.023697916666</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45986.023697916666</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45986.023697916666</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45986.023697916666</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45986.023697916666</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45986.023697916666</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45986.023697916666</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45986.023697916666</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45986.023697916666</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45986.023697916666</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45986.023697916666</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45986.023697916666</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45986.023697916666</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45986.023697916666</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45986.023697916666</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45986.023697916666</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45986.023697916666</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45986.023697916666</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45986.023697916666</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45986.023697916666</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45986.023697916666</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45986.023697916666</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45986.023697916666</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45986.023697916666</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45986.023697916666</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45986.023697916666</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45986.023697916666</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2025-11-24T21:34:57Z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