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54" documentId="120_S{2AC9BD13-BADA-5192-A53E-5A8FF88502F6}" xr6:coauthVersionLast="47" xr6:coauthVersionMax="47" xr10:uidLastSave="{6B0554FD-552B-4E9F-85B4-9ABA10FFA9F8}"/>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5" i="4" l="1"/>
  <c r="B66" i="4"/>
  <c r="B67" i="4"/>
  <c r="B68" i="4"/>
  <c r="I65" i="4"/>
  <c r="I66" i="4"/>
  <c r="I67" i="4"/>
  <c r="I68" i="4"/>
  <c r="J65" i="4"/>
  <c r="J66" i="4"/>
  <c r="J67" i="4"/>
  <c r="J68" i="4"/>
  <c r="L65" i="4"/>
  <c r="L66" i="4"/>
  <c r="L67" i="4"/>
  <c r="L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B62" i="4"/>
  <c r="B63" i="4"/>
  <c r="B64" i="4"/>
  <c r="I62" i="4"/>
  <c r="I63" i="4"/>
  <c r="I64" i="4"/>
  <c r="J62" i="4"/>
  <c r="J63" i="4"/>
  <c r="J64" i="4"/>
  <c r="L62" i="4"/>
  <c r="L63" i="4"/>
  <c r="L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<sst xmlns="http://schemas.openxmlformats.org/spreadsheetml/2006/main" count="180277" uniqueCount="39121">
  <si>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</si>
  <si>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</si>
  <si>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</si>
  <si>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</si>
  <si>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</si>
  <si>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</si>
  <si>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</si>
  <si>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</si>
  <si>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</si>
  <si>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</si>
  <si>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</si>
  <si>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</si>
  <si>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</si>
  <si>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</si>
  <si>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</si>
  <si>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</si>
  <si>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</si>
  <si>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</si>
  <si>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</si>
  <si>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</si>
  <si>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</si>
  <si>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</si>
  <si>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</si>
  <si>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</si>
  <si>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</si>
  <si>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</si>
  <si>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</si>
  <si>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</si>
  <si>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</si>
  <si>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</si>
  <si>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</si>
  <si>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</si>
  <si>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</si>
  <si>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</si>
  <si>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</si>
  <si>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</si>
  <si>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</si>
  <si>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</si>
  <si>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</si>
  <si>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</si>
  <si>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</si>
  <si>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</si>
  <si>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</si>
  <si>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</si>
  <si>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</si>
  <si>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</si>
  <si>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</si>
  <si>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</si>
  <si>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</si>
  <si>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</si>
  <si>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</si>
  <si>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</si>
  <si>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</si>
  <si>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</si>
  <si>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</si>
  <si>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</si>
  <si>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</si>
  <si>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</si>
  <si>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</si>
  <si>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</si>
  <si>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</si>
  <si>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</si>
  <si>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</si>
  <si>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</si>
  <si>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</si>
  <si>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</si>
  <si>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</si>
  <si>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</si>
  <si>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</si>
  <si>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</si>
  <si>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</si>
  <si>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</si>
  <si>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</si>
  <si>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</si>
  <si>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</si>
  <si>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</si>
  <si>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</si>
  <si>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</si>
  <si>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</si>
  <si>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</si>
  <si>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</si>
  <si>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</si>
  <si>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</si>
  <si>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</si>
  <si>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</si>
  <si>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</si>
  <si>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</si>
  <si>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</si>
  <si>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</si>
  <si>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</si>
  <si>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</si>
  <si>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</si>
  <si>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</si>
  <si>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</si>
  <si>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</si>
  <si>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</si>
  <si>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</si>
  <si>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</si>
  <si>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</si>
  <si>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</si>
  <si>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</si>
  <si>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</si>
  <si>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</si>
  <si>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</si>
  <si>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</si>
  <si>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</si>
  <si>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</si>
  <si>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</si>
  <si>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</si>
  <si>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</si>
  <si>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</si>
  <si>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</si>
  <si>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</si>
  <si>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</si>
  <si>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</si>
  <si>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</si>
  <si>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</si>
  <si>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</si>
  <si>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</si>
  <si>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</si>
  <si>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</si>
  <si>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</si>
  <si>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</si>
  <si>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</si>
  <si>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</si>
  <si>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</si>
  <si>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</si>
  <si>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</si>
  <si>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</si>
  <si>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</si>
  <si>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</si>
  <si>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</si>
  <si>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</si>
  <si>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</si>
  <si>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</si>
  <si>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</si>
  <si>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</si>
  <si>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</si>
  <si>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</si>
  <si>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</si>
  <si>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</si>
  <si>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</si>
  <si>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</si>
  <si>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</si>
  <si>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</si>
  <si>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</si>
  <si>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</si>
  <si>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</si>
  <si>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</si>
  <si>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</si>
  <si>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</si>
  <si>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</si>
  <si>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</si>
  <si>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</si>
  <si>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</si>
  <si>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</si>
  <si>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</si>
  <si>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</si>
  <si>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</si>
  <si>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</si>
  <si>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</si>
  <si>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</si>
  <si>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</si>
  <si>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</si>
  <si>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</si>
  <si>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</si>
  <si>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</si>
  <si>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</si>
  <si>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</si>
  <si>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</si>
  <si>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</si>
  <si>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</si>
  <si>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</si>
  <si>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</si>
  <si>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</si>
  <si>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</si>
  <si>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</si>
  <si>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</si>
  <si>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</si>
  <si>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</si>
  <si>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</si>
  <si>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</si>
  <si>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</si>
  <si>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</si>
  <si>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</si>
  <si>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</si>
  <si>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</si>
  <si>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</si>
  <si>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</si>
  <si>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</si>
  <si>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</si>
  <si>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</si>
  <si>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</si>
  <si>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</si>
  <si>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</si>
  <si>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</si>
  <si>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</si>
  <si>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</si>
  <si>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</si>
  <si>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</si>
  <si>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</si>
  <si>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</si>
  <si>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</si>
  <si>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</si>
  <si>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</si>
  <si>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</si>
  <si>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</si>
  <si>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</si>
  <si>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</si>
  <si>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</si>
  <si>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</si>
  <si>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</si>
  <si>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</si>
  <si>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</si>
  <si>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</si>
  <si>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</si>
  <si>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</si>
  <si>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</si>
  <si>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</si>
  <si>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</si>
  <si>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</si>
  <si>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</si>
  <si>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</si>
  <si>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</si>
  <si>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</si>
  <si>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</si>
  <si>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</si>
  <si>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</si>
  <si>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</si>
  <si>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</si>
  <si>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</si>
  <si>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</si>
  <si>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</si>
  <si>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</si>
  <si>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</si>
  <si>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</si>
  <si>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</si>
  <si>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</si>
  <si>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</si>
  <si>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</si>
  <si>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</si>
  <si>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</si>
  <si>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</si>
  <si>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</si>
  <si>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</si>
  <si>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</si>
  <si>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</si>
  <si>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</si>
  <si>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</si>
  <si>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</si>
  <si>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</si>
  <si>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</si>
  <si>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</si>
  <si>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</si>
  <si>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</si>
  <si>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</si>
  <si>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</si>
  <si>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</si>
  <si>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</si>
  <si>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</si>
  <si>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</si>
  <si>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</si>
  <si>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</si>
  <si>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</si>
  <si>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</si>
  <si>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</si>
  <si>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</si>
  <si>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</si>
  <si>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</si>
  <si>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</si>
  <si>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</si>
  <si>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</si>
  <si>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</si>
  <si>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</si>
  <si>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</si>
  <si>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</si>
  <si>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</si>
  <si>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</si>
  <si>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</si>
  <si>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</si>
  <si>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</si>
  <si>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</si>
  <si>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</si>
  <si>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</si>
  <si>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</si>
  <si>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</si>
  <si>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</si>
  <si>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</si>
  <si>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</si>
  <si>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</si>
  <si>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</si>
  <si>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</si>
  <si>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</si>
  <si>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</si>
  <si>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</si>
  <si>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</si>
  <si>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</si>
  <si>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</si>
  <si>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</si>
  <si>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</si>
  <si>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</si>
  <si>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</si>
  <si>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</si>
  <si>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</si>
  <si>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</si>
  <si>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</si>
  <si>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</si>
  <si>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</si>
  <si>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</si>
  <si>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</si>
  <si>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</si>
  <si>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</si>
  <si>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</si>
  <si>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</si>
  <si>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</si>
  <si>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</si>
  <si>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</si>
  <si>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</si>
  <si>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</si>
  <si>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</si>
  <si>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</si>
  <si>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</si>
  <si>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</si>
  <si>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</si>
  <si>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</si>
  <si>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</si>
  <si>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</si>
  <si>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</si>
  <si>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</si>
  <si>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</si>
  <si>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</si>
  <si>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</si>
  <si>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</si>
  <si>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</si>
  <si>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</si>
  <si>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</si>
  <si>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</si>
  <si>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</si>
  <si>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</si>
  <si>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</si>
  <si>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</si>
  <si>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</si>
  <si>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</si>
  <si>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</si>
  <si>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</si>
  <si>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</si>
  <si>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</si>
  <si>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</si>
  <si>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</si>
  <si>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</si>
  <si>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</si>
  <si>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</si>
  <si>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</si>
  <si>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</si>
  <si>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</si>
  <si>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</si>
  <si>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</si>
  <si>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</si>
  <si>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</si>
  <si>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</si>
  <si>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</si>
  <si>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</si>
  <si>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</si>
  <si>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</si>
  <si>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</si>
  <si>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</si>
  <si>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</si>
  <si>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</si>
  <si>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</si>
  <si>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</si>
  <si>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</si>
  <si>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</si>
  <si>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</si>
  <si>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</si>
  <si>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</si>
  <si>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</si>
  <si>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</si>
  <si>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</si>
  <si>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</si>
  <si>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</si>
  <si>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</si>
  <si>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</si>
  <si>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</si>
  <si>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</si>
  <si>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</si>
  <si>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</si>
  <si>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</si>
  <si>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</si>
  <si>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</si>
  <si>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</si>
  <si>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</si>
  <si>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</si>
  <si>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</si>
  <si>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</si>
  <si>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</si>
  <si>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</si>
  <si>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</si>
  <si>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</si>
  <si>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</si>
  <si>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</si>
  <si>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</si>
  <si>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</si>
  <si>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</si>
  <si>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</si>
  <si>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</si>
  <si>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</si>
  <si>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</si>
  <si>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</si>
  <si>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</si>
  <si>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</si>
  <si>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</si>
  <si>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</si>
  <si>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</si>
  <si>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</si>
  <si>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</si>
  <si>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</si>
  <si>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</si>
  <si>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</si>
  <si>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</si>
  <si>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</si>
  <si>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</si>
  <si>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</si>
  <si>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</si>
  <si>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</si>
  <si>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</si>
  <si>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</si>
  <si>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</si>
  <si>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</si>
  <si>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</si>
  <si>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</si>
  <si>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</si>
  <si>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</si>
  <si>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</si>
  <si>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</si>
  <si>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</si>
  <si>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</si>
  <si>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</si>
  <si>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</si>
  <si>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</si>
  <si>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</si>
  <si>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</si>
  <si>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</si>
  <si>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</si>
  <si>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</si>
  <si>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</si>
  <si>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</si>
  <si>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</si>
  <si>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</si>
  <si>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</si>
  <si>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</si>
  <si>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</si>
  <si>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</si>
  <si>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</si>
  <si>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</si>
  <si>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</si>
  <si>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</si>
  <si>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</si>
  <si>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</si>
  <si>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</si>
  <si>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</si>
  <si>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</si>
  <si>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</si>
  <si>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</si>
  <si>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</si>
  <si>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</si>
  <si>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</si>
  <si>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</si>
  <si>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</si>
  <si>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</si>
  <si>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</si>
  <si>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</si>
  <si>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</si>
  <si>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</si>
  <si>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</si>
  <si>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</si>
  <si>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</si>
  <si>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</si>
  <si>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</si>
  <si>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</si>
  <si>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</si>
  <si>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</si>
  <si>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</si>
  <si>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</si>
  <si>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</si>
  <si>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</si>
  <si>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</si>
  <si>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</si>
  <si>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</si>
  <si>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</si>
  <si>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</si>
  <si>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</si>
  <si>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</si>
  <si>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</si>
  <si>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</si>
  <si>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</si>
  <si>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</si>
  <si>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</si>
  <si>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</si>
  <si>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</si>
  <si>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</si>
  <si>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</si>
  <si>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</si>
  <si>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</si>
  <si>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</si>
  <si>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</si>
  <si>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</si>
  <si>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</si>
  <si>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</si>
  <si>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</si>
  <si>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</si>
  <si>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</si>
  <si>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</si>
  <si>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</si>
  <si>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</si>
  <si>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</si>
  <si>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</si>
  <si>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</si>
  <si>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</si>
  <si>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</si>
  <si>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</si>
  <si>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</si>
  <si>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</si>
  <si>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</si>
  <si>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</si>
  <si>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</si>
  <si>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</si>
  <si>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</si>
  <si>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</si>
  <si>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</si>
  <si>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</si>
  <si>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</si>
  <si>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</si>
  <si>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</si>
  <si>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</si>
  <si>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</si>
  <si>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</si>
  <si>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</si>
  <si>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</si>
  <si>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</si>
  <si>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</si>
  <si>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</si>
  <si>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</si>
  <si>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</si>
  <si>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</si>
  <si>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</si>
  <si>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</si>
  <si>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</si>
  <si>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</si>
  <si>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</si>
  <si>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</si>
  <si>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</si>
  <si>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</si>
  <si>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</si>
  <si>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</si>
  <si>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</si>
  <si>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</si>
  <si>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</si>
  <si>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</si>
  <si>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</si>
  <si>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</si>
  <si>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</si>
  <si>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</si>
  <si>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</si>
  <si>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</si>
  <si>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</si>
  <si>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</si>
  <si>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</si>
  <si>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</si>
  <si>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</si>
  <si>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</si>
  <si>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</si>
  <si>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</si>
  <si>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</si>
  <si>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</si>
  <si>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</si>
  <si>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</si>
  <si>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</si>
  <si>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</si>
  <si>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</si>
  <si>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</si>
  <si>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</si>
  <si>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</si>
  <si>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</si>
  <si>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</si>
  <si>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</si>
  <si>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</si>
  <si>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</si>
  <si>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</si>
  <si>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</si>
  <si>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</si>
  <si>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</si>
  <si>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</si>
  <si>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</si>
  <si>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</si>
  <si>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</si>
  <si>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</si>
  <si>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</si>
  <si>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</si>
  <si>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</si>
  <si>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</si>
  <si>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</si>
  <si>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</si>
  <si>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</si>
  <si>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</si>
  <si>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</si>
  <si>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</si>
  <si>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</si>
  <si>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</si>
  <si>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</si>
  <si>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</si>
  <si>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</si>
  <si>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</si>
  <si>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</si>
  <si>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</si>
  <si>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</si>
  <si>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</si>
  <si>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</si>
  <si>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</si>
  <si>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</si>
  <si>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</si>
  <si>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</si>
  <si>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</si>
  <si>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</si>
  <si>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</si>
  <si>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</si>
  <si>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</si>
  <si>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</si>
  <si>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</si>
  <si>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</si>
  <si>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</si>
  <si>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</si>
  <si>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</si>
  <si>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</si>
  <si>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</si>
  <si>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</si>
  <si>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</si>
  <si>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</si>
  <si>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</si>
  <si>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</si>
  <si>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</si>
  <si>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</si>
  <si>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</si>
  <si>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</si>
  <si>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</si>
  <si>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</si>
  <si>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</si>
  <si>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</si>
  <si>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</si>
  <si>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</si>
  <si>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</si>
  <si>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</si>
  <si>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</si>
  <si>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</si>
  <si>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</si>
  <si>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</si>
  <si>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</si>
  <si>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</si>
  <si>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</si>
  <si>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</si>
  <si>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</si>
  <si>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</si>
  <si>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</si>
  <si>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</si>
  <si>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</si>
  <si>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</si>
  <si>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</si>
  <si>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</si>
  <si>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</si>
  <si>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</si>
  <si>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</si>
  <si>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</si>
  <si>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</si>
  <si>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</si>
  <si>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</si>
  <si>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</si>
  <si>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</si>
  <si>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</si>
  <si>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</si>
  <si>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</si>
  <si>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</si>
  <si>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</si>
  <si>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</si>
  <si>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</si>
  <si>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</si>
  <si>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</si>
  <si>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</si>
  <si>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</si>
  <si>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</si>
  <si>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</si>
  <si>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</si>
  <si>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</si>
  <si>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</si>
  <si>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</si>
  <si>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</si>
  <si>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</si>
  <si>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</si>
  <si>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</si>
  <si>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</si>
  <si>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</si>
  <si>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</si>
  <si>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</si>
  <si>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</si>
  <si>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</si>
  <si>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</si>
  <si>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</si>
  <si>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</si>
  <si>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</si>
  <si>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</si>
  <si>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</si>
  <si>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</si>
  <si>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</si>
  <si>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</si>
  <si>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</si>
  <si>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</si>
  <si>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</si>
  <si>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</si>
  <si>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</si>
  <si>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</si>
  <si>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</si>
  <si>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</si>
  <si>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</si>
  <si>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</si>
  <si>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</si>
  <si>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</si>
  <si>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</si>
  <si>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</si>
  <si>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</si>
  <si>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</si>
  <si>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</si>
  <si>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</si>
  <si>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</si>
  <si>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</si>
  <si>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</si>
  <si>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</si>
  <si>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</si>
  <si>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</si>
  <si>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</si>
  <si>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</si>
  <si>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</si>
  <si>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</si>
  <si>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</si>
  <si>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</si>
  <si>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</si>
  <si>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</si>
  <si>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</si>
  <si>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</si>
  <si>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</si>
  <si>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</si>
  <si>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</si>
  <si>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</si>
  <si>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</si>
  <si>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</si>
  <si>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</si>
  <si>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</si>
  <si>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</si>
  <si>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</si>
  <si>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</si>
  <si>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</si>
  <si>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</si>
  <si>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</si>
  <si>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</si>
  <si>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</si>
  <si>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</si>
  <si>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</si>
  <si>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</si>
  <si>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</si>
  <si>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</si>
  <si>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</si>
  <si>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</si>
  <si>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</si>
  <si>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</si>
  <si>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</si>
  <si>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</si>
  <si>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</si>
  <si>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</si>
  <si>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</si>
  <si>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</si>
  <si>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</si>
  <si>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</si>
  <si>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</si>
  <si>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</si>
  <si>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</si>
  <si>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</si>
  <si>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</si>
  <si>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</si>
  <si>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</si>
  <si>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</si>
  <si>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</si>
  <si>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</si>
  <si>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</si>
  <si>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</si>
  <si>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</si>
  <si>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</si>
  <si>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</si>
  <si>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</si>
  <si>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</si>
  <si>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</si>
  <si>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</si>
  <si>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</si>
  <si>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</si>
  <si>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</si>
  <si>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</si>
  <si>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</si>
  <si>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</si>
  <si>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</si>
  <si>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</si>
  <si>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</si>
  <si>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</si>
  <si>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</si>
  <si>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</si>
  <si>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</si>
  <si>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</si>
  <si>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</si>
  <si>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</si>
  <si>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</si>
  <si>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</si>
  <si>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</si>
  <si>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</si>
  <si>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</si>
  <si>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</si>
  <si>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</si>
  <si>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</si>
  <si>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</si>
  <si>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</si>
  <si>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</si>
  <si>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</si>
  <si>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</si>
  <si>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</si>
  <si>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</si>
  <si>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</si>
  <si>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</si>
  <si>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</si>
  <si>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</si>
  <si>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</si>
  <si>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</si>
  <si>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</si>
  <si>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</si>
  <si>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</si>
  <si>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</si>
  <si>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</si>
  <si>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</si>
  <si>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</si>
  <si>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</si>
  <si>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</si>
  <si>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</si>
  <si>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</si>
  <si>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</si>
  <si>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</si>
  <si>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</si>
  <si>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</si>
  <si>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</si>
  <si>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</si>
  <si>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</si>
  <si>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</si>
  <si>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</si>
  <si>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</si>
  <si>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</si>
  <si>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</si>
  <si>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</si>
  <si>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</si>
  <si>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</si>
  <si>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</si>
  <si>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</si>
  <si>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</si>
  <si>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</si>
  <si>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</si>
  <si>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</si>
  <si>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</si>
  <si>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</si>
  <si>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</si>
  <si>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</si>
  <si>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</si>
  <si>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</si>
  <si>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</si>
  <si>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</si>
  <si>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</si>
  <si>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</si>
  <si>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</si>
  <si>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</si>
  <si>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</si>
  <si>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</si>
  <si>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</si>
  <si>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</si>
  <si>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</si>
  <si>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</si>
  <si>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</si>
  <si>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</si>
  <si>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</si>
  <si>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</si>
  <si>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</si>
  <si>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</si>
  <si>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</si>
  <si>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</si>
  <si>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</si>
  <si>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</si>
  <si>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</si>
  <si>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</si>
  <si>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</si>
  <si>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</si>
  <si>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</si>
  <si>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</si>
  <si>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</si>
  <si>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</si>
  <si>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</si>
  <si>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</si>
  <si>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</si>
  <si>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</si>
  <si>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</si>
  <si>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</si>
  <si>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</si>
  <si>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</si>
  <si>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</si>
  <si>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</si>
  <si>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</si>
  <si>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</si>
  <si>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</si>
  <si>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</si>
  <si>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</si>
  <si>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</si>
  <si>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</si>
  <si>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</si>
  <si>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</si>
  <si>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</si>
  <si>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</si>
  <si>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</si>
  <si>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</si>
  <si>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</si>
  <si>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</si>
  <si>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</si>
  <si>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</si>
  <si>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</si>
  <si>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</si>
  <si>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</si>
  <si>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</si>
  <si>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</si>
  <si>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</si>
  <si>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</si>
  <si>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</si>
  <si>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</si>
  <si>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</si>
  <si>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</si>
  <si>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</si>
  <si>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</si>
  <si>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</si>
  <si>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</si>
  <si>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</si>
  <si>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</si>
  <si>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</si>
  <si>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</si>
  <si>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</si>
  <si>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</si>
  <si>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</si>
  <si>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</si>
  <si>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</si>
  <si>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</si>
  <si>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</si>
  <si>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</si>
  <si>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</si>
  <si>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</si>
  <si>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</si>
  <si>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</si>
  <si>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</si>
  <si>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</si>
  <si>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</si>
  <si>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</si>
  <si>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</si>
  <si>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</si>
  <si>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</si>
  <si>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</si>
  <si>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</si>
  <si>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</si>
  <si>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</si>
  <si>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</si>
  <si>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</si>
  <si>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</si>
  <si>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</si>
  <si>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</si>
  <si>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</si>
  <si>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</si>
  <si>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</si>
  <si>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</si>
  <si>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</si>
  <si>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</si>
  <si>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</si>
  <si>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</si>
  <si>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</si>
  <si>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</si>
  <si>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</si>
  <si>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</si>
  <si>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</si>
  <si>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</si>
  <si>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</si>
  <si>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</si>
  <si>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</si>
  <si>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</si>
  <si>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</si>
  <si>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</si>
  <si>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</si>
  <si>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</si>
  <si>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</si>
  <si>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</si>
  <si>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</si>
  <si>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</si>
  <si>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</si>
  <si>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</si>
  <si>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</si>
  <si>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</si>
  <si>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</si>
  <si>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</si>
  <si>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</si>
  <si>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</si>
  <si>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</si>
  <si>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</si>
  <si>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</si>
  <si>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</si>
  <si>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</si>
  <si>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</si>
  <si>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</si>
  <si>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</si>
  <si>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</si>
  <si>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</si>
  <si>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</si>
  <si>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</si>
  <si>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</si>
  <si>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</si>
  <si>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</si>
  <si>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</si>
  <si>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</si>
  <si>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</si>
  <si>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</si>
  <si>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</si>
  <si>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</si>
  <si>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</si>
  <si>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</si>
  <si>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</si>
  <si>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</si>
  <si>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</si>
  <si>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</si>
  <si>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</si>
  <si>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</si>
  <si>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</si>
  <si>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</si>
  <si>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</si>
  <si>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</si>
  <si>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</si>
  <si>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</si>
  <si>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</si>
  <si>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</si>
  <si>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</si>
  <si>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</si>
  <si>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</si>
  <si>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</si>
  <si>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</si>
  <si>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</si>
  <si>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</si>
  <si>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</si>
  <si>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</si>
  <si>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</si>
  <si>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</si>
  <si>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</si>
  <si>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</si>
  <si>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</si>
  <si>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</si>
  <si>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</si>
  <si>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</si>
  <si>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</si>
  <si>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</si>
  <si>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</si>
  <si>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</si>
  <si>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</si>
  <si>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</si>
  <si>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</si>
  <si>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</si>
  <si>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</si>
  <si>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</si>
  <si>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</si>
  <si>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</si>
  <si>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</si>
  <si>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</si>
  <si>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</si>
  <si>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</si>
  <si>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</si>
  <si>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</si>
  <si>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</si>
  <si>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</si>
  <si>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</si>
  <si>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</si>
  <si>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</si>
  <si>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</si>
  <si>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</si>
  <si>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</si>
  <si>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</si>
  <si>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</si>
  <si>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</si>
  <si>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</si>
  <si>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</si>
  <si>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</si>
  <si>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</si>
  <si>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</si>
  <si>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</si>
  <si>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</si>
  <si>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</si>
  <si>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</si>
  <si>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</si>
  <si>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</si>
  <si>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</si>
  <si>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</si>
  <si>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</si>
  <si>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</si>
  <si>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</si>
  <si>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</si>
  <si>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</si>
  <si>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</si>
  <si>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</si>
  <si>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</si>
  <si>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</si>
  <si>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</si>
  <si>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</si>
  <si>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</si>
  <si>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</si>
  <si>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</si>
  <si>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</si>
  <si>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</si>
  <si>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</si>
  <si>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</si>
  <si>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</si>
  <si>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</si>
  <si>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</si>
  <si>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</si>
  <si>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</si>
  <si>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</si>
  <si>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</si>
  <si>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</si>
  <si>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</si>
  <si>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</si>
  <si>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</si>
  <si>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</si>
  <si>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</si>
  <si>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</si>
  <si>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</si>
  <si>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</si>
  <si>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</si>
  <si>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</si>
  <si>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</si>
  <si>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</si>
  <si>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</si>
  <si>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</si>
  <si>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</si>
  <si>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</si>
  <si>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</si>
  <si>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</si>
  <si>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</si>
  <si>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</si>
  <si>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</si>
  <si>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</si>
  <si>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</si>
  <si>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</si>
  <si>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</si>
  <si>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</si>
  <si>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</si>
  <si>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</si>
  <si>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</si>
  <si>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</si>
  <si>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</si>
  <si>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</si>
  <si>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</si>
  <si>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</si>
  <si>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</si>
  <si>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</si>
  <si>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</si>
  <si>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</si>
  <si>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</si>
  <si>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</si>
  <si>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</si>
  <si>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</si>
  <si>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</si>
  <si>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</si>
  <si>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</si>
  <si>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</si>
  <si>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</si>
  <si>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</si>
  <si>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</si>
  <si>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</si>
  <si>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</si>
  <si>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</si>
  <si>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</si>
  <si>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</si>
  <si>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</si>
  <si>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</si>
  <si>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</si>
  <si>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</si>
  <si>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</si>
  <si>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</si>
  <si>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</si>
  <si>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</si>
  <si>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</si>
  <si>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</si>
  <si>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</si>
  <si>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</si>
  <si>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</si>
  <si>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</si>
  <si>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</si>
  <si>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</si>
  <si>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</si>
  <si>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</si>
  <si>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</si>
  <si>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</si>
  <si>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</si>
  <si>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</si>
  <si>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</si>
  <si>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</si>
  <si>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</si>
  <si>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</si>
  <si>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</si>
  <si>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</si>
  <si>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</si>
  <si>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</si>
  <si>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</si>
  <si>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</si>
  <si>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</si>
  <si>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</si>
  <si>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</si>
  <si>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</si>
  <si>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</si>
  <si>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</si>
  <si>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</si>
  <si>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</si>
  <si>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</si>
  <si>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</si>
  <si>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</si>
  <si>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</si>
  <si>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</si>
  <si>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</si>
  <si>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</si>
  <si>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</si>
  <si>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</si>
  <si>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</si>
  <si>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</si>
  <si>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</si>
  <si>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</si>
  <si>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</si>
  <si>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</si>
  <si>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</si>
  <si>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</si>
  <si>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</si>
  <si>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</si>
  <si>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</si>
  <si>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</si>
  <si>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</si>
  <si>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</si>
  <si>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</si>
  <si>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</si>
  <si>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</si>
  <si>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</si>
  <si>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</si>
  <si>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</si>
  <si>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</si>
  <si>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</si>
  <si>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</si>
  <si>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</si>
  <si>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</si>
  <si>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</si>
  <si>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</si>
  <si>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</si>
  <si>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</si>
  <si>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</si>
  <si>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</si>
  <si>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</si>
  <si>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</si>
  <si>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</si>
  <si>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</si>
  <si>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</si>
  <si>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</si>
  <si>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</si>
  <si>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</si>
  <si>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</si>
  <si>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</si>
  <si>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</si>
  <si>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</si>
  <si>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</si>
  <si>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</si>
  <si>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</si>
  <si>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</si>
  <si>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</si>
  <si>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</si>
  <si>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</si>
  <si>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</si>
  <si>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</si>
  <si>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</si>
  <si>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</si>
  <si>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</si>
  <si>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</si>
  <si>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</si>
  <si>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</si>
  <si>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</si>
  <si>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</si>
  <si>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</si>
  <si>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</si>
  <si>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</si>
  <si>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</si>
  <si>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</si>
  <si>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</si>
  <si>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</si>
  <si>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</si>
  <si>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</si>
  <si>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</si>
  <si>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</si>
  <si>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</si>
  <si>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</si>
  <si>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</si>
  <si>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</si>
  <si>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</si>
  <si>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</si>
  <si>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</si>
  <si>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</si>
  <si>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</si>
  <si>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</si>
  <si>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</si>
  <si>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</si>
  <si>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</si>
  <si>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</si>
  <si>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</si>
  <si>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</si>
  <si>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</si>
  <si>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</si>
  <si>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</si>
  <si>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</si>
  <si>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</si>
  <si>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</si>
  <si>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</si>
  <si>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</si>
  <si>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</si>
  <si>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</si>
  <si>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</si>
  <si>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</si>
  <si>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</si>
  <si>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</si>
  <si>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</si>
  <si>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</si>
  <si>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</si>
  <si>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</si>
  <si>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</si>
  <si>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</si>
  <si>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</si>
  <si>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</si>
  <si>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</si>
  <si>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</si>
  <si>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</si>
  <si>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</si>
  <si>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</si>
  <si>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</si>
  <si>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</si>
  <si>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</si>
  <si>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</si>
  <si>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</si>
  <si>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</si>
  <si>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</si>
  <si>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</si>
  <si>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</si>
  <si>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</si>
  <si>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</si>
  <si>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</si>
  <si>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</si>
  <si>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</si>
  <si>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</si>
  <si>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</si>
  <si>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</si>
  <si>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</si>
  <si>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</si>
  <si>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</si>
  <si>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</si>
  <si>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</si>
  <si>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</si>
  <si>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</si>
  <si>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</si>
  <si>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</si>
  <si>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</si>
  <si>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</si>
  <si>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</si>
  <si>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</si>
  <si>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</si>
  <si>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</si>
  <si>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</si>
  <si>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</si>
  <si>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</si>
  <si>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</si>
  <si>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</si>
  <si>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</si>
  <si>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</si>
  <si>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</si>
  <si>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</si>
  <si>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</si>
  <si>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</si>
  <si>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</si>
  <si>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</si>
  <si>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</si>
  <si>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</si>
  <si>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</si>
  <si>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</si>
  <si>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</si>
  <si>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</si>
  <si>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</si>
  <si>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</si>
  <si>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</si>
  <si>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</si>
  <si>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</si>
  <si>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</si>
  <si>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</si>
  <si>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</si>
  <si>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</si>
  <si>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</si>
  <si>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</si>
  <si>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</si>
  <si>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</si>
  <si>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</si>
  <si>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</si>
  <si>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</si>
  <si>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</si>
  <si>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</si>
  <si>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</si>
  <si>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</si>
  <si>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</si>
  <si>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</si>
  <si>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</si>
  <si>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</si>
  <si>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</si>
  <si>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</si>
  <si>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</si>
  <si>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</si>
  <si>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</si>
  <si>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</si>
  <si>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</si>
  <si>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</si>
  <si>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</si>
  <si>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</si>
  <si>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</si>
  <si>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</si>
  <si>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</si>
  <si>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</si>
  <si>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</si>
  <si>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</si>
  <si>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</si>
  <si>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</si>
  <si>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</si>
  <si>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</si>
  <si>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</si>
  <si>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</si>
  <si>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</si>
  <si>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</si>
  <si>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</si>
  <si>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</si>
  <si>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</si>
  <si>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</si>
  <si>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</si>
  <si>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</si>
  <si>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</si>
  <si>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</si>
  <si>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</si>
  <si>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</si>
  <si>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</si>
  <si>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</si>
  <si>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</si>
  <si>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</si>
  <si>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</si>
  <si>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</si>
  <si>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</si>
  <si>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</si>
  <si>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</si>
  <si>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</si>
  <si>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</si>
  <si>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</si>
  <si>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</si>
  <si>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</si>
  <si>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</si>
  <si>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</si>
  <si>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</si>
  <si>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</si>
  <si>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</si>
  <si>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</si>
  <si>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</si>
  <si>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</si>
  <si>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</si>
  <si>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</si>
  <si>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</si>
  <si>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</si>
  <si>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</si>
  <si>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</si>
  <si>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</si>
  <si>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</si>
  <si>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</si>
  <si>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</si>
  <si>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</si>
  <si>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</si>
  <si>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</si>
  <si>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</si>
  <si>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</si>
  <si>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</si>
  <si>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</si>
  <si>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</si>
  <si>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</si>
  <si>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</si>
  <si>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</si>
  <si>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</si>
  <si>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</si>
  <si>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</si>
  <si>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</si>
  <si>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</si>
  <si>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</si>
  <si>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</si>
  <si>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</si>
  <si>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</si>
  <si>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</si>
  <si>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</si>
  <si>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</si>
  <si>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</si>
  <si>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</si>
  <si>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</si>
  <si>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</si>
  <si>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</si>
  <si>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</si>
  <si>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</si>
  <si>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</si>
  <si>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</si>
  <si>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</si>
  <si>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</si>
  <si>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</si>
  <si>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</si>
  <si>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</si>
  <si>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</si>
  <si>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</si>
  <si>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</si>
  <si>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</si>
  <si>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</si>
  <si>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</si>
  <si>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</si>
  <si>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</si>
  <si>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</si>
  <si>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</si>
  <si>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</si>
  <si>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</si>
  <si>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</si>
  <si>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</si>
  <si>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</si>
  <si>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</si>
  <si>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</si>
  <si>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</si>
  <si>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</si>
  <si>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</si>
  <si>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</si>
  <si>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</si>
  <si>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</si>
  <si>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</si>
  <si>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</si>
  <si>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</si>
  <si>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</si>
  <si>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</si>
  <si>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</si>
  <si>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</si>
  <si>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</si>
  <si>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</si>
  <si>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</si>
  <si>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</si>
  <si>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</si>
  <si>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</si>
  <si>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</si>
  <si>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</si>
  <si>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</si>
  <si>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</si>
  <si>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</si>
  <si>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</si>
  <si>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</si>
  <si>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</si>
  <si>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</si>
  <si>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</si>
  <si>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</si>
  <si>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</si>
  <si>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</si>
  <si>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</si>
  <si>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</si>
  <si>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</si>
  <si>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</si>
  <si>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</si>
  <si>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</si>
  <si>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</si>
  <si>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</si>
  <si>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</si>
  <si>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</si>
  <si>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</si>
  <si>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</si>
  <si>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</si>
  <si>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</si>
  <si>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</si>
  <si>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</si>
  <si>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</si>
  <si>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</si>
  <si>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</si>
  <si>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</si>
  <si>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</si>
  <si>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</si>
  <si>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</si>
  <si>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</si>
  <si>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</si>
  <si>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</si>
  <si>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</si>
  <si>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</si>
  <si>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</si>
  <si>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</si>
  <si>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</si>
  <si>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</si>
  <si>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</si>
  <si>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</si>
  <si>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</si>
  <si>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</si>
  <si>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</si>
  <si>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</si>
  <si>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</si>
  <si>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</si>
  <si>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</si>
  <si>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</si>
  <si>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</si>
  <si>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</si>
  <si>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</si>
  <si>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</si>
  <si>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</si>
  <si>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</si>
  <si>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</si>
  <si>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</si>
  <si>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</si>
  <si>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</si>
  <si>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</si>
  <si>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</si>
  <si>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</si>
  <si>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</si>
  <si>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</si>
  <si>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</si>
  <si>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</si>
  <si>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</si>
  <si>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</si>
  <si>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</si>
  <si>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</si>
  <si>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</si>
  <si>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</si>
  <si>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</si>
  <si>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</si>
  <si>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</si>
  <si>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</si>
  <si>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</si>
  <si>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</si>
  <si>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</si>
  <si>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</si>
  <si>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</si>
  <si>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</si>
  <si>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</si>
  <si>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</si>
  <si>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</si>
  <si>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</si>
  <si>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</si>
  <si>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</si>
  <si>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</si>
  <si>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</si>
  <si>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</si>
  <si>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</si>
  <si>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</si>
  <si>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</si>
  <si>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</si>
  <si>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</si>
  <si>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</si>
  <si>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</si>
  <si>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</si>
  <si>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</si>
  <si>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</si>
  <si>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</si>
  <si>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</si>
  <si>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</si>
  <si>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</si>
  <si>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</si>
  <si>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</si>
  <si>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</si>
  <si>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</si>
  <si>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</si>
  <si>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</si>
  <si>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</si>
  <si>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</si>
  <si>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</si>
  <si>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</si>
  <si>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</si>
  <si>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</si>
  <si>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</si>
  <si>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</si>
  <si>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</si>
  <si>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</si>
  <si>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</si>
  <si>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</si>
  <si>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</si>
  <si>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</si>
  <si>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</si>
  <si>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</si>
  <si>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</si>
  <si>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</si>
  <si>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</si>
  <si>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</si>
  <si>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</si>
  <si>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</si>
  <si>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</si>
  <si>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</si>
  <si>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</si>
  <si>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</si>
  <si>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</si>
  <si>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</si>
  <si>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</si>
  <si>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</si>
  <si>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</si>
  <si>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</si>
  <si>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</si>
  <si>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</si>
  <si>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</si>
  <si>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</si>
  <si>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</si>
  <si>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</si>
  <si>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</si>
  <si>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</si>
  <si>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</si>
  <si>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</si>
  <si>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</si>
  <si>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</si>
  <si>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</si>
  <si>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</si>
  <si>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</si>
  <si>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</si>
  <si>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</si>
  <si>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</si>
  <si>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</si>
  <si>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</si>
  <si>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</si>
  <si>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</si>
  <si>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</si>
  <si>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</si>
  <si>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</si>
  <si>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</si>
  <si>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</si>
  <si>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</si>
  <si>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</si>
  <si>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</si>
  <si>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</si>
  <si>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</si>
  <si>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</si>
  <si>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</si>
  <si>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</si>
  <si>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</si>
  <si>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</si>
  <si>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</si>
  <si>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</si>
  <si>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</si>
  <si>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</si>
  <si>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</si>
  <si>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</si>
  <si>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</si>
  <si>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</si>
  <si>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</si>
  <si>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</si>
  <si>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</si>
  <si>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</si>
  <si>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</si>
  <si>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</si>
  <si>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</si>
  <si>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</si>
  <si>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</si>
  <si>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</si>
  <si>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</si>
  <si>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</si>
  <si>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</si>
  <si>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</si>
  <si>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</si>
  <si>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</si>
  <si>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</si>
  <si>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</si>
  <si>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</si>
  <si>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</si>
  <si>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</si>
  <si>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</si>
  <si>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</si>
  <si>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</si>
  <si>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</si>
  <si>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</si>
  <si>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</si>
  <si>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</si>
  <si>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</si>
  <si>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</si>
  <si>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</si>
  <si>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</si>
  <si>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</si>
  <si>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</si>
  <si>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</si>
  <si>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</si>
  <si>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</si>
  <si>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</si>
  <si>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</si>
  <si>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</si>
  <si>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</si>
  <si>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</si>
  <si>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</si>
  <si>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</si>
  <si>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</si>
  <si>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</si>
  <si>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</si>
  <si>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</si>
  <si>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</si>
  <si>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</si>
  <si>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</si>
  <si>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</si>
  <si>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</si>
  <si>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</si>
  <si>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</si>
  <si>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</si>
  <si>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</si>
  <si>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</si>
  <si>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</si>
  <si>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</si>
  <si>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</si>
  <si>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</si>
  <si>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</si>
  <si>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</si>
  <si>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</si>
  <si>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</si>
  <si>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</si>
  <si>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</si>
  <si>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</si>
  <si>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</si>
  <si>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</si>
  <si>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</si>
  <si>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</si>
  <si>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</si>
  <si>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</si>
  <si>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</si>
  <si>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</si>
  <si>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</si>
  <si>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</si>
  <si>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</si>
  <si>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</si>
  <si>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</si>
  <si>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</si>
  <si>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</si>
  <si>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</si>
  <si>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</si>
  <si>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</si>
  <si>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</si>
  <si>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</si>
  <si>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</si>
  <si>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</si>
  <si>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</si>
  <si>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</si>
  <si>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</si>
  <si>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</si>
  <si>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</si>
  <si>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</si>
  <si>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</si>
  <si>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</si>
  <si>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</si>
  <si>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</si>
  <si>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</si>
  <si>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</si>
  <si>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</si>
  <si>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</si>
  <si>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</si>
  <si>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</si>
  <si>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</si>
  <si>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</si>
  <si>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</si>
  <si>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</si>
  <si>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</si>
  <si>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</si>
  <si>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</si>
  <si>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</si>
  <si>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</si>
  <si>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</si>
  <si>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</si>
  <si>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</si>
  <si>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</si>
  <si>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</si>
  <si>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</si>
  <si>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</si>
  <si>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</si>
  <si>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</si>
  <si>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</si>
  <si>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</si>
  <si>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</si>
  <si>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</si>
  <si>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</si>
  <si>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</si>
  <si>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</si>
  <si>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</si>
  <si>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</si>
  <si>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</si>
  <si>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</si>
  <si>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</si>
  <si>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</si>
  <si>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</si>
  <si>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</si>
  <si>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</si>
  <si>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</si>
  <si>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</si>
  <si>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</si>
  <si>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</si>
  <si>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</si>
  <si>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</si>
  <si>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</si>
  <si>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</si>
  <si>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</si>
  <si>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</si>
  <si>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</si>
  <si>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</si>
  <si>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</si>
  <si>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</si>
  <si>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</si>
  <si>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</si>
  <si>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</si>
  <si>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</si>
  <si>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</si>
  <si>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</si>
  <si>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</si>
  <si>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</si>
  <si>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</si>
  <si>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</si>
  <si>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</si>
  <si>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</si>
  <si>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</si>
  <si>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</si>
  <si>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</si>
  <si>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</si>
  <si>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</si>
  <si>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</si>
  <si>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</si>
  <si>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</si>
  <si>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</si>
  <si>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</si>
  <si>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</si>
  <si>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</si>
  <si>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</si>
  <si>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</si>
  <si>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</si>
  <si>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</si>
  <si>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</si>
  <si>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</si>
  <si>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</si>
  <si>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</si>
  <si>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</si>
  <si>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</si>
  <si>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</si>
  <si>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</si>
  <si>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</si>
  <si>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</si>
  <si>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</si>
  <si>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</si>
  <si>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</si>
  <si>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</si>
  <si>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</si>
  <si>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</si>
  <si>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</si>
  <si>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</si>
  <si>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</si>
  <si>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</si>
  <si>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</si>
  <si>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</si>
  <si>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</si>
  <si>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</si>
  <si>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</si>
  <si>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</si>
  <si>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</si>
  <si>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</si>
  <si>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</si>
  <si>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</si>
  <si>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</si>
  <si>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</si>
  <si>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</si>
  <si>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</si>
  <si>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</si>
  <si>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</si>
  <si>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</si>
  <si>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</si>
  <si>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</si>
  <si>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</si>
  <si>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</si>
  <si>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</si>
  <si>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</si>
  <si>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</si>
  <si>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</si>
  <si>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</si>
  <si>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</si>
  <si>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</si>
  <si>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</si>
  <si>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</si>
  <si>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</si>
  <si>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</si>
  <si>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</si>
  <si>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</si>
  <si>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</si>
  <si>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</si>
  <si>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</si>
  <si>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</si>
  <si>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</si>
  <si>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</si>
  <si>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</si>
  <si>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</si>
  <si>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</si>
  <si>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</si>
  <si>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</si>
  <si>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</si>
  <si>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</si>
  <si>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</si>
  <si>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</si>
  <si>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</si>
  <si>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</si>
  <si>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</si>
  <si>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</si>
  <si>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</si>
  <si>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</si>
  <si>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</si>
  <si>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</si>
  <si>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</si>
  <si>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</si>
  <si>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</si>
  <si>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</si>
  <si>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</si>
  <si>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</si>
  <si>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</si>
  <si>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</si>
  <si>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</si>
  <si>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</si>
  <si>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</si>
  <si>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</si>
  <si>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</si>
  <si>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</si>
  <si>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</si>
  <si>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</si>
  <si>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</si>
  <si>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</si>
  <si>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</si>
  <si>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</si>
  <si>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</si>
  <si>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</si>
  <si>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</si>
  <si>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</si>
  <si>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</si>
  <si>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</si>
  <si>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</si>
  <si>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</si>
  <si>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</si>
  <si>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</si>
  <si>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</si>
  <si>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</si>
  <si>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</si>
  <si>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</si>
  <si>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</si>
  <si>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</si>
  <si>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</si>
  <si>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</si>
  <si>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</si>
  <si>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</si>
  <si>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</si>
  <si>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</si>
  <si>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</si>
  <si>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</si>
  <si>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</si>
  <si>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</si>
  <si>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</si>
  <si>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</si>
  <si>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</si>
  <si>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</si>
  <si>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</si>
  <si>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</si>
  <si>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</si>
  <si>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</si>
  <si>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</si>
  <si>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</si>
  <si>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</si>
  <si>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</si>
  <si>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</si>
  <si>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</si>
  <si>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</si>
  <si>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</si>
  <si>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</si>
  <si>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</si>
  <si>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</si>
  <si>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</si>
  <si>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</si>
  <si>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</si>
  <si>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</si>
  <si>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</si>
  <si>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</si>
  <si>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</si>
  <si>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</si>
  <si>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</si>
  <si>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</si>
  <si>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</si>
  <si>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</si>
  <si>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</si>
  <si>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</si>
  <si>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</si>
  <si>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</si>
  <si>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</si>
  <si>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</si>
  <si>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</si>
  <si>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</si>
  <si>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</si>
  <si>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</si>
  <si>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</si>
  <si>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</si>
  <si>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</si>
  <si>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</si>
  <si>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</si>
  <si>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</si>
  <si>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</si>
  <si>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</si>
  <si>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</si>
  <si>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</si>
  <si>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</si>
  <si>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</si>
  <si>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</si>
  <si>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</si>
  <si>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</si>
  <si>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</si>
  <si>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</si>
  <si>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</si>
  <si>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</si>
  <si>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</si>
  <si>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</si>
  <si>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</si>
  <si>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</si>
  <si>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</si>
  <si>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</si>
  <si>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</si>
  <si>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</si>
  <si>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</si>
  <si>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</si>
  <si>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</si>
  <si>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</si>
  <si>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</si>
  <si>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</si>
  <si>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</si>
  <si>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</si>
  <si>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</si>
  <si>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</si>
  <si>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</si>
  <si>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</si>
  <si>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</si>
  <si>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</si>
  <si>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</si>
  <si>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</si>
  <si>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</si>
  <si>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</si>
  <si>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</si>
  <si>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</si>
  <si>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</si>
  <si>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</si>
  <si>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</si>
  <si>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</si>
  <si>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</si>
  <si>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</si>
  <si>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</si>
  <si>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</si>
  <si>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</si>
  <si>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</si>
  <si>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</si>
  <si>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</si>
  <si>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</si>
  <si>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</si>
  <si>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</si>
  <si>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</si>
  <si>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</si>
  <si>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</si>
  <si>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</si>
  <si>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</si>
  <si>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</si>
  <si>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</si>
  <si>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</si>
  <si>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</si>
  <si>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</si>
  <si>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</si>
  <si>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</si>
  <si>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</si>
  <si>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</si>
  <si>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</si>
  <si>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</si>
  <si>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</si>
  <si>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</si>
  <si>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</si>
  <si>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</si>
  <si>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</si>
  <si>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</si>
  <si>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</si>
  <si>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</si>
  <si>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</si>
  <si>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</si>
  <si>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</si>
  <si>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</si>
  <si>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</si>
  <si>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</si>
  <si>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</si>
  <si>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</si>
  <si>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</si>
  <si>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</si>
  <si>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</si>
  <si>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</si>
  <si>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</si>
  <si>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</si>
  <si>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</si>
  <si>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</si>
  <si>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</si>
  <si>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</si>
  <si>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</si>
  <si>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</si>
  <si>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</si>
  <si>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</si>
  <si>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</si>
  <si>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</si>
  <si>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</si>
  <si>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</si>
  <si>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</si>
  <si>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</si>
  <si>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</si>
  <si>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</si>
  <si>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</si>
  <si>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</si>
  <si>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</si>
  <si>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</si>
  <si>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</si>
  <si>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</si>
  <si>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</si>
  <si>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</si>
  <si>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</si>
  <si>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</si>
  <si>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</si>
  <si>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</si>
  <si>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</si>
  <si>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</si>
  <si>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</si>
  <si>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</si>
  <si>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</si>
  <si>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</si>
  <si>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</si>
  <si>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</si>
  <si>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</si>
  <si>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</si>
  <si>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</si>
  <si>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</si>
  <si>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</si>
  <si>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</si>
  <si>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</si>
  <si>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</si>
  <si>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</si>
  <si>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</si>
  <si>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</si>
  <si>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</si>
  <si>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</si>
  <si>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</si>
  <si>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</si>
  <si>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</si>
  <si>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</si>
  <si>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</si>
  <si>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</si>
  <si>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</si>
  <si>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</si>
  <si>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</si>
  <si>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</si>
  <si>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</si>
  <si>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</si>
  <si>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</si>
  <si>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</si>
  <si>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</si>
  <si>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</si>
  <si>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</si>
  <si>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</si>
  <si>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</si>
  <si>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</si>
  <si>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</si>
  <si>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</si>
  <si>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</si>
  <si>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</si>
  <si>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</si>
  <si>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</si>
  <si>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</si>
  <si>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</si>
  <si>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</si>
  <si>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</si>
  <si>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</si>
  <si>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</si>
  <si>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</si>
  <si>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</si>
  <si>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</si>
  <si>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</si>
  <si>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</si>
  <si>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</si>
  <si>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</si>
  <si>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</si>
  <si>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</si>
  <si>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</si>
  <si>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</si>
  <si>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</si>
  <si>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</si>
  <si>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</si>
  <si>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</si>
  <si>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</si>
  <si>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</si>
  <si>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</si>
  <si>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</si>
  <si>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</si>
  <si>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</si>
  <si>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</si>
  <si>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</si>
  <si>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</si>
  <si>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</si>
  <si>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</si>
  <si>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</si>
  <si>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</si>
  <si>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</si>
  <si>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</si>
  <si>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</si>
  <si>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</si>
  <si>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</si>
  <si>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</si>
  <si>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</si>
  <si>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</si>
  <si>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</si>
  <si>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</si>
  <si>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</si>
  <si>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</si>
  <si>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</si>
  <si>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</si>
  <si>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</si>
  <si>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</si>
  <si>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</si>
  <si>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</si>
  <si>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</si>
  <si>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</si>
  <si>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</si>
  <si>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</si>
  <si>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</si>
  <si>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</si>
  <si>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</si>
  <si>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</si>
  <si>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</si>
  <si>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</si>
  <si>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</si>
  <si>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</si>
  <si>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</si>
  <si>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</si>
  <si>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</si>
  <si>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</si>
  <si>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</si>
  <si>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</si>
  <si>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</si>
  <si>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</si>
  <si>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</si>
  <si>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</si>
  <si>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</si>
  <si>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</si>
  <si>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</si>
  <si>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</si>
  <si>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</si>
  <si>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</si>
  <si>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</si>
  <si>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</si>
  <si>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</si>
  <si>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</si>
  <si>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</si>
  <si>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</si>
  <si>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</si>
  <si>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</si>
  <si>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</si>
  <si>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</si>
  <si>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</si>
  <si>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</si>
  <si>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</si>
  <si>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</si>
  <si>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</si>
  <si>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</si>
  <si>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</si>
  <si>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</si>
  <si>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</si>
  <si>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</si>
  <si>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</si>
  <si>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</si>
  <si>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</si>
  <si>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</si>
  <si>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</si>
  <si>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</si>
  <si>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</si>
  <si>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</si>
  <si>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</si>
  <si>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</si>
  <si>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</si>
  <si>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</si>
  <si>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</si>
  <si>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</si>
  <si>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</si>
  <si>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</si>
  <si>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</si>
  <si>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</si>
  <si>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</si>
  <si>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</si>
  <si>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</si>
  <si>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</si>
  <si>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</si>
  <si>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</si>
  <si>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</si>
  <si>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</si>
  <si>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</si>
  <si>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</si>
  <si>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</si>
  <si>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</si>
  <si>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</si>
  <si>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</si>
  <si>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</si>
  <si>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</si>
  <si>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</si>
  <si>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</si>
  <si>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</si>
  <si>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</si>
  <si>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</si>
  <si>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</si>
  <si>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</si>
  <si>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</si>
  <si>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</si>
  <si>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</si>
  <si>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</si>
  <si>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</si>
  <si>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</si>
  <si>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</si>
  <si>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</si>
  <si>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</si>
  <si>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</si>
  <si>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</si>
  <si>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</si>
  <si>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</si>
  <si>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</si>
  <si>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</si>
  <si>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</si>
  <si>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</si>
  <si>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</si>
  <si>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</si>
  <si>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</si>
  <si>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</si>
  <si>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</si>
  <si>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</si>
  <si>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</si>
  <si>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</si>
  <si>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</si>
  <si>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</si>
  <si>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</si>
  <si>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</si>
  <si>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</si>
  <si>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</si>
  <si>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</si>
  <si>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</si>
  <si>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</si>
  <si>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</si>
  <si>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</si>
  <si>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</si>
  <si>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</si>
  <si>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</si>
  <si>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</si>
  <si>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</si>
  <si>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</si>
  <si>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</si>
  <si>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</si>
  <si>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</si>
  <si>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</si>
  <si>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</si>
  <si>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</si>
  <si>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</si>
  <si>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</si>
  <si>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</si>
  <si>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</si>
  <si>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</si>
  <si>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</si>
  <si>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</si>
  <si>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</si>
  <si>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</si>
  <si>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</si>
  <si>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</si>
  <si>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</si>
  <si>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</si>
  <si>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</si>
  <si>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</si>
  <si>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</si>
  <si>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</si>
  <si>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</si>
  <si>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</si>
  <si>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</si>
  <si>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</si>
  <si>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</si>
  <si>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</si>
  <si>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</si>
  <si>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</si>
  <si>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</si>
  <si>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</si>
  <si>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</si>
  <si>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</si>
  <si>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</si>
  <si>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</si>
  <si>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</si>
  <si>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</si>
  <si>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</si>
  <si>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</si>
  <si>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</si>
  <si>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</si>
  <si>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</si>
  <si>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</si>
  <si>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</si>
  <si>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</si>
  <si>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</si>
  <si>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</si>
  <si>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</si>
  <si>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</si>
  <si>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</si>
  <si>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</si>
  <si>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</si>
  <si>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</si>
  <si>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</si>
  <si>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</si>
  <si>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</si>
  <si>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</si>
  <si>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</si>
  <si>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</si>
  <si>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</si>
  <si>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</si>
  <si>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</si>
  <si>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</si>
  <si>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</si>
  <si>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</si>
  <si>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</si>
  <si>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</si>
  <si>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</si>
  <si>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</si>
  <si>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</si>
  <si>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</si>
  <si>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</si>
  <si>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</si>
  <si>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</si>
  <si>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</si>
  <si>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</si>
  <si>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</si>
  <si>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</si>
  <si>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</si>
  <si>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</si>
  <si>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</si>
  <si>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</si>
  <si>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</si>
  <si>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</si>
  <si>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</si>
  <si>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</si>
  <si>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</si>
  <si>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</si>
  <si>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</si>
  <si>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</si>
  <si>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</si>
  <si>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</si>
  <si>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</si>
  <si>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</si>
  <si>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</si>
  <si>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</si>
  <si>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</si>
  <si>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</si>
  <si>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</si>
  <si>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</si>
  <si>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</si>
  <si>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</si>
  <si>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</si>
  <si>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</si>
  <si>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</si>
  <si>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</si>
  <si>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</si>
  <si>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</si>
  <si>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</si>
  <si>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</si>
  <si>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</si>
  <si>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</si>
  <si>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</si>
  <si>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</si>
  <si>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</si>
  <si>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</si>
  <si>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</si>
  <si>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</si>
  <si>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</si>
  <si>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</si>
  <si>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</si>
  <si>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</si>
  <si>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</si>
  <si>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</si>
  <si>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</si>
  <si>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</si>
  <si>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</si>
  <si>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</si>
  <si>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</si>
  <si>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</si>
  <si>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</si>
  <si>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</si>
  <si>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</si>
  <si>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</si>
  <si>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</si>
  <si>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</si>
  <si>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</si>
  <si>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</si>
  <si>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</si>
  <si>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</si>
  <si>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</si>
  <si>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</si>
  <si>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</si>
  <si>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</si>
  <si>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</si>
  <si>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</si>
  <si>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</si>
  <si>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</si>
  <si>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</si>
  <si>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</si>
  <si>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</si>
  <si>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</si>
  <si>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</si>
  <si>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</si>
  <si>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</si>
  <si>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</si>
  <si>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</si>
  <si>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</si>
  <si>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</si>
  <si>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</si>
  <si>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</si>
  <si>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</si>
  <si>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</si>
  <si>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</si>
  <si>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</si>
  <si>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</si>
  <si>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</si>
  <si>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</si>
  <si>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</si>
  <si>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</si>
  <si>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</si>
  <si>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</si>
  <si>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</si>
  <si>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</si>
  <si>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</si>
  <si>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</si>
  <si>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</si>
  <si>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</si>
  <si>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</si>
  <si>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</si>
  <si>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</si>
  <si>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</si>
  <si>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</si>
  <si>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</si>
  <si>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</si>
  <si>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</si>
  <si>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</si>
  <si>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</si>
  <si>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</si>
  <si>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</si>
  <si>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</si>
  <si>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</si>
  <si>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</si>
  <si>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</si>
  <si>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</si>
  <si>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</si>
  <si>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</si>
  <si>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</si>
  <si>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</si>
  <si>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</si>
  <si>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</si>
  <si>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</si>
  <si>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</si>
  <si>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</si>
  <si>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</si>
  <si>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</si>
  <si>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</si>
  <si>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</si>
  <si>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</si>
  <si>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</si>
  <si>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</si>
  <si>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</si>
  <si>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</si>
  <si>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</si>
  <si>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</si>
  <si>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</si>
  <si>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</si>
  <si>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</si>
  <si>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</si>
  <si>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</si>
  <si>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</si>
  <si>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</si>
  <si>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</si>
  <si>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</si>
  <si>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</si>
  <si>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</si>
  <si>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</si>
  <si>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</si>
  <si>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</si>
  <si>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</si>
  <si>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</si>
  <si>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</si>
  <si>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</si>
  <si>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</si>
  <si>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</si>
  <si>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</si>
  <si>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</si>
  <si>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</si>
  <si>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</si>
  <si>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</si>
  <si>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</si>
  <si>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</si>
  <si>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</si>
  <si>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</si>
  <si>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</si>
  <si>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</si>
  <si>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</si>
  <si>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</si>
  <si>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</si>
  <si>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</si>
  <si>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</si>
  <si>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</si>
  <si>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</si>
  <si>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</si>
  <si>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</si>
  <si>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</si>
  <si>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</si>
  <si>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</si>
  <si>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</si>
  <si>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</si>
  <si>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</si>
  <si>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</si>
  <si>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</si>
  <si>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</si>
  <si>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</si>
  <si>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</si>
  <si>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</si>
  <si>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</si>
  <si>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</si>
  <si>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</si>
  <si>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</si>
  <si>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</si>
  <si>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</si>
  <si>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</si>
  <si>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</si>
  <si>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</si>
  <si>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</si>
  <si>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</si>
  <si>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</si>
  <si>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</si>
  <si>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</si>
  <si>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</si>
  <si>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</si>
  <si>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</si>
  <si>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</si>
  <si>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</si>
  <si>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</si>
  <si>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</si>
  <si>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</si>
  <si>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</si>
  <si>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</si>
  <si>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</si>
  <si>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</si>
  <si>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</si>
  <si>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</si>
  <si>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</si>
  <si>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</si>
  <si>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</si>
  <si>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</si>
  <si>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</si>
  <si>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</si>
  <si>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</si>
  <si>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</si>
  <si>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</si>
  <si>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</si>
  <si>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</si>
  <si>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</si>
  <si>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</si>
  <si>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</si>
  <si>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</si>
  <si>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</si>
  <si>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</si>
  <si>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</si>
  <si>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</si>
  <si>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</si>
  <si>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</si>
  <si>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</si>
  <si>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</si>
  <si>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</si>
  <si>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</si>
  <si>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</si>
  <si>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</si>
  <si>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</si>
  <si>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</si>
  <si>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</si>
  <si>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</si>
  <si>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</si>
  <si>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</si>
  <si>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</si>
  <si>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</si>
  <si>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</si>
  <si>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</si>
  <si>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</si>
  <si>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</si>
  <si>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</si>
  <si>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</si>
  <si>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</si>
  <si>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</si>
  <si>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</si>
  <si>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</si>
  <si>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</si>
  <si>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</si>
  <si>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</si>
  <si>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</si>
  <si>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</si>
  <si>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</si>
  <si>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</si>
  <si>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</si>
  <si>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</si>
  <si>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</si>
  <si>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</si>
  <si>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</si>
  <si>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</si>
  <si>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</si>
  <si>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</si>
  <si>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</si>
  <si>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</si>
  <si>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</si>
  <si>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</si>
  <si>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</si>
  <si>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</si>
  <si>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</si>
  <si>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</si>
  <si>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</si>
  <si>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</si>
  <si>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</si>
  <si>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</si>
  <si>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</si>
  <si>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</si>
  <si>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</si>
  <si>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</si>
  <si>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</si>
  <si>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</si>
  <si>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</si>
  <si>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</si>
  <si>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</si>
  <si>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</si>
  <si>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</si>
  <si>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</si>
  <si>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</si>
  <si>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</si>
  <si>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</si>
  <si>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</si>
  <si>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</si>
  <si>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</si>
  <si>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</si>
  <si>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</si>
  <si>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</si>
  <si>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</si>
  <si>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</si>
  <si>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</si>
  <si>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</si>
  <si>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</si>
  <si>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</si>
  <si>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</si>
  <si>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</si>
  <si>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</si>
  <si>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</si>
  <si>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</si>
  <si>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</si>
  <si>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</si>
  <si>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</si>
  <si>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</si>
  <si>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</si>
  <si>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</si>
  <si>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</si>
  <si>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</si>
  <si>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</si>
  <si>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</si>
  <si>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</si>
  <si>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</si>
  <si>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</si>
  <si>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</si>
  <si>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</si>
  <si>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</si>
  <si>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</si>
  <si>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</si>
  <si>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</si>
  <si>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</si>
  <si>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</si>
  <si>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</si>
  <si>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</si>
  <si>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</si>
  <si>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</si>
  <si>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</si>
  <si>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</si>
  <si>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</si>
  <si>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</si>
  <si>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</si>
  <si>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</si>
  <si>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</si>
  <si>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</si>
  <si>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</si>
  <si>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</si>
  <si>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</si>
  <si>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</si>
  <si>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</si>
  <si>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</si>
  <si>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</si>
  <si>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</si>
  <si>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</si>
  <si>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</si>
  <si>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</si>
  <si>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</si>
  <si>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</si>
  <si>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</si>
  <si>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</si>
  <si>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</si>
  <si>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</si>
  <si>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</si>
  <si>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</si>
  <si>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</si>
  <si>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</si>
  <si>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</si>
  <si>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</si>
  <si>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</si>
  <si>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</si>
  <si>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</si>
  <si>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</si>
  <si>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</si>
  <si>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</si>
  <si>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</si>
  <si>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</si>
  <si>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</si>
  <si>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</si>
  <si>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</si>
  <si>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</si>
  <si>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</si>
  <si>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</si>
  <si>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</si>
  <si>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</si>
  <si>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</si>
  <si>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</si>
  <si>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</si>
  <si>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</si>
  <si>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</si>
  <si>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</si>
  <si>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</si>
  <si>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</si>
  <si>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</si>
  <si>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</si>
  <si>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</si>
  <si>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</si>
  <si>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</si>
  <si>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</si>
  <si>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</si>
  <si>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</si>
  <si>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</si>
  <si>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</si>
  <si>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</si>
  <si>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</si>
  <si>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</si>
  <si>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</si>
  <si>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</si>
  <si>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</si>
  <si>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</si>
  <si>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</si>
  <si>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</si>
  <si>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</si>
  <si>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</si>
  <si>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</si>
  <si>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</si>
  <si>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</si>
  <si>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</si>
  <si>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</si>
  <si>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</si>
  <si>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</si>
  <si>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</si>
  <si>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</si>
  <si>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</si>
  <si>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</si>
  <si>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</si>
  <si>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</si>
  <si>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</si>
  <si>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</si>
  <si>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</si>
  <si>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</si>
  <si>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</si>
  <si>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</si>
  <si>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</si>
  <si>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</si>
  <si>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</si>
  <si>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</si>
  <si>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</si>
  <si>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</si>
  <si>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</si>
  <si>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</si>
  <si>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</si>
  <si>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</si>
  <si>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</si>
  <si>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</si>
  <si>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</si>
  <si>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</si>
  <si>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</si>
  <si>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</si>
  <si>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</si>
  <si>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</si>
  <si>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</si>
  <si>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</si>
  <si>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</si>
  <si>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</si>
  <si>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</si>
  <si>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</si>
  <si>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</si>
  <si>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</si>
  <si>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</si>
  <si>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</si>
  <si>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</si>
  <si>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</si>
  <si>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</si>
  <si>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</si>
  <si>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</si>
  <si>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</si>
  <si>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</si>
  <si>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</si>
  <si>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</si>
  <si>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</si>
  <si>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</si>
  <si>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</si>
  <si>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</si>
  <si>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</si>
  <si>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</si>
  <si>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</si>
  <si>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</si>
  <si>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</si>
  <si>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</si>
  <si>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</si>
  <si>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</si>
  <si>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</si>
  <si>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</si>
  <si>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</si>
  <si>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</si>
  <si>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</si>
  <si>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</si>
  <si>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</si>
  <si>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</si>
  <si>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</si>
  <si>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</si>
  <si>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</si>
  <si>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</si>
  <si>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</si>
  <si>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</si>
  <si>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</si>
  <si>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</si>
  <si>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</si>
  <si>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</si>
  <si>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</si>
  <si>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</si>
  <si>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</si>
  <si>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</si>
  <si>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</si>
  <si>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</si>
  <si>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</si>
  <si>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</si>
  <si>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</si>
  <si>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</si>
  <si>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</si>
  <si>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</si>
  <si>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</si>
  <si>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</si>
  <si>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</si>
  <si>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</si>
  <si>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</si>
  <si>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</si>
  <si>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</si>
  <si>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</si>
  <si>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</si>
  <si>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</si>
  <si>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</si>
  <si>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</si>
  <si>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</si>
  <si>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</si>
  <si>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</si>
  <si>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</si>
  <si>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</si>
  <si>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</si>
  <si>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</si>
  <si>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</si>
  <si>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</si>
  <si>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</si>
  <si>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</si>
  <si>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</si>
  <si>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</si>
  <si>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</si>
  <si>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</si>
  <si>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</si>
  <si>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</si>
  <si>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</si>
  <si>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</si>
  <si>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</si>
  <si>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</si>
  <si>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</si>
  <si>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</si>
  <si>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</si>
  <si>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</si>
  <si>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</si>
  <si>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</si>
  <si>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</si>
  <si>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</si>
  <si>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</si>
  <si>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</si>
  <si>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</si>
  <si>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</si>
  <si>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</si>
  <si>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</si>
  <si>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</si>
  <si>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</si>
  <si>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</si>
  <si>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</si>
  <si>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</si>
  <si>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</si>
  <si>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</si>
  <si>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</si>
  <si>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</si>
  <si>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</si>
  <si>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</si>
  <si>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</si>
  <si>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</si>
  <si>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</si>
  <si>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</si>
  <si>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</si>
  <si>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</si>
  <si>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</si>
  <si>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</si>
  <si>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</si>
  <si>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</si>
  <si>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</si>
  <si>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</si>
  <si>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</si>
  <si>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</si>
  <si>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</si>
  <si>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</si>
  <si>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</si>
  <si>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</si>
  <si>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</si>
  <si>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</si>
  <si>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</si>
  <si>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</si>
  <si>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</si>
  <si>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</si>
  <si>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</si>
  <si>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</si>
  <si>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</si>
  <si>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</si>
  <si>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</si>
  <si>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</si>
  <si>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</si>
  <si>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</si>
  <si>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</si>
  <si>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</si>
  <si>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</si>
  <si>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</si>
  <si>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</si>
  <si>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</si>
  <si>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</si>
  <si>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</si>
  <si>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</si>
  <si>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</si>
  <si>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</si>
  <si>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</si>
  <si>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</si>
  <si>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</si>
  <si>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</si>
  <si>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</si>
  <si>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</si>
  <si>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</si>
  <si>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</si>
  <si>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</si>
  <si>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</si>
  <si>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</si>
  <si>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</si>
  <si>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</si>
  <si>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</si>
  <si>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</si>
  <si>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</si>
  <si>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</si>
  <si>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</si>
  <si>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</si>
  <si>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</si>
  <si>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</si>
  <si>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</si>
  <si>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</si>
  <si>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</si>
  <si>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</si>
  <si>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</si>
  <si>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</si>
  <si>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</si>
  <si>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</si>
  <si>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</si>
  <si>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</si>
  <si>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</si>
  <si>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</si>
  <si>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</si>
  <si>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</si>
  <si>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</si>
  <si>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</si>
  <si>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</si>
  <si>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</si>
  <si>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</si>
  <si>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</si>
  <si>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</si>
  <si>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</si>
  <si>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</si>
  <si>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</si>
  <si>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</si>
  <si>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</si>
  <si>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</si>
  <si>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</si>
  <si>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</si>
  <si>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</si>
  <si>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</si>
  <si>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</si>
  <si>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</si>
  <si>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</si>
  <si>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</si>
  <si>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</si>
  <si>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</si>
  <si>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</si>
  <si>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</si>
  <si>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</si>
  <si>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</si>
  <si>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</si>
  <si>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</si>
  <si>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</si>
  <si>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</si>
  <si>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</si>
  <si>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</si>
  <si>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</si>
  <si>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</si>
  <si>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</si>
  <si>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</si>
  <si>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</si>
  <si>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</si>
  <si>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</si>
  <si>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</si>
  <si>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</si>
  <si>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</si>
  <si>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</si>
  <si>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</si>
  <si>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</si>
  <si>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</si>
  <si>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</si>
  <si>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</si>
  <si>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</si>
  <si>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</si>
  <si>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</si>
  <si>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</si>
  <si>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</si>
  <si>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</si>
  <si>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</si>
  <si>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</si>
  <si>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</si>
  <si>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</si>
  <si>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</si>
  <si>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</si>
  <si>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</si>
  <si>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</si>
  <si>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</si>
  <si>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</si>
  <si>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</si>
  <si>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</si>
  <si>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</si>
  <si>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</si>
  <si>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</si>
  <si>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</si>
  <si>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</si>
  <si>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</si>
  <si>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</si>
  <si>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</si>
  <si>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</si>
  <si>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</si>
  <si>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</si>
  <si>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</si>
  <si>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</si>
  <si>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</si>
  <si>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</si>
  <si>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</si>
  <si>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</si>
  <si>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</si>
  <si>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</si>
  <si>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</si>
  <si>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</si>
  <si>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</si>
  <si>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</si>
  <si>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</si>
  <si>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</si>
  <si>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</si>
  <si>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</si>
  <si>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</si>
  <si>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</si>
  <si>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</si>
  <si>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</si>
  <si>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</si>
  <si>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</si>
  <si>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</si>
  <si>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</si>
  <si>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</si>
  <si>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</si>
  <si>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</si>
  <si>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</si>
  <si>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</si>
  <si>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</si>
  <si>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</si>
  <si>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</si>
  <si>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</si>
  <si>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</si>
  <si>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</si>
  <si>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</si>
  <si>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</si>
  <si>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</si>
  <si>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</si>
  <si>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</si>
  <si>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</si>
  <si>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</si>
  <si>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</si>
  <si>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</si>
  <si>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</si>
  <si>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</si>
  <si>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</si>
  <si>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</si>
  <si>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</si>
  <si>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</si>
  <si>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</si>
  <si>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</si>
  <si>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</si>
  <si>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</si>
  <si>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</si>
  <si>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</si>
  <si>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</si>
  <si>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</si>
  <si>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</si>
  <si>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</si>
  <si>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</si>
  <si>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</si>
  <si>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</si>
  <si>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</si>
  <si>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</si>
  <si>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</si>
  <si>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</si>
  <si>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</si>
  <si>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</si>
  <si>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</si>
  <si>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</si>
  <si>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</si>
  <si>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</si>
  <si>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</si>
  <si>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</si>
  <si>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</si>
  <si>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</si>
  <si>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</si>
  <si>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</si>
  <si>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</si>
  <si>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</si>
  <si>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</si>
  <si>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</si>
  <si>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</si>
  <si>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</si>
  <si>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</si>
  <si>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</si>
  <si>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</si>
  <si>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</si>
  <si>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</si>
  <si>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</si>
  <si>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</si>
  <si>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</si>
  <si>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</si>
  <si>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</si>
  <si>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</si>
  <si>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</si>
  <si>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</si>
  <si>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</si>
  <si>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</si>
  <si>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</si>
  <si>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</si>
  <si>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</si>
  <si>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</si>
  <si>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</si>
  <si>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</si>
  <si>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</si>
  <si>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</si>
  <si>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</si>
  <si>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</si>
  <si>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</si>
  <si>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</si>
  <si>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</si>
  <si>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</si>
  <si>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</si>
  <si>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</si>
  <si>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</si>
  <si>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</si>
  <si>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</si>
  <si>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</si>
  <si>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</si>
  <si>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</si>
  <si>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</si>
  <si>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</si>
  <si>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</si>
  <si>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</si>
  <si>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</si>
  <si>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</si>
  <si>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</si>
  <si>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</si>
  <si>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</si>
  <si>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</si>
  <si>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</si>
  <si>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</si>
  <si>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</si>
  <si>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</si>
  <si>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</si>
  <si>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</si>
  <si>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</si>
  <si>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</si>
  <si>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</si>
  <si>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</si>
  <si>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</si>
  <si>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</si>
  <si>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</si>
  <si>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</si>
  <si>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</si>
  <si>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</si>
  <si>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</si>
  <si>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</si>
  <si>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</si>
  <si>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</si>
  <si>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</si>
  <si>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</si>
  <si>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</si>
  <si>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</si>
  <si>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</si>
  <si>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</si>
  <si>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</si>
  <si>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</si>
  <si>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</si>
  <si>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</si>
  <si>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</si>
  <si>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</si>
  <si>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</si>
  <si>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</si>
  <si>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</si>
  <si>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</si>
  <si>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</si>
  <si>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</si>
  <si>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</si>
  <si>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</si>
  <si>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</si>
  <si>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</si>
  <si>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</si>
  <si>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</si>
  <si>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</si>
  <si>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</si>
  <si>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</si>
  <si>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</si>
  <si>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</si>
  <si>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</si>
  <si>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</si>
  <si>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</si>
  <si>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</si>
  <si>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</si>
  <si>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</si>
  <si>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</si>
  <si>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</si>
  <si>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</si>
  <si>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</si>
  <si>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</si>
  <si>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</si>
  <si>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</si>
  <si>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</si>
  <si>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</si>
  <si>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</si>
  <si>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</si>
  <si>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</si>
  <si>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</si>
  <si>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</si>
  <si>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</si>
  <si>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</si>
  <si>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</si>
  <si>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</si>
  <si>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</si>
  <si>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</si>
  <si>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</si>
  <si>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</si>
  <si>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</si>
  <si>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</si>
  <si>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</si>
  <si>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</si>
  <si>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</si>
  <si>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</si>
  <si>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</si>
  <si>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</si>
  <si>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</si>
  <si>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</si>
  <si>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</si>
  <si>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</si>
  <si>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</si>
  <si>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</si>
  <si>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</si>
  <si>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</si>
  <si>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</si>
  <si>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</si>
  <si>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</si>
  <si>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</si>
  <si>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</si>
  <si>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</si>
  <si>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</si>
  <si>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</si>
  <si>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</si>
  <si>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</si>
  <si>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</si>
  <si>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</si>
  <si>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</si>
  <si>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</si>
  <si>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</si>
  <si>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</si>
  <si>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</si>
  <si>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</si>
  <si>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</si>
  <si>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</si>
  <si>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</si>
  <si>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</si>
  <si>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</si>
  <si>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</si>
  <si>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</si>
  <si>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</si>
  <si>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</si>
  <si>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</si>
  <si>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</si>
  <si>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</si>
  <si>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</si>
  <si>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</si>
  <si>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</si>
  <si>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</si>
  <si>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</si>
  <si>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</si>
  <si>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</si>
  <si>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</si>
  <si>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</si>
  <si>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</si>
  <si>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</si>
  <si>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</si>
  <si>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</si>
  <si>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</si>
  <si>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</si>
  <si>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</si>
  <si>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</si>
  <si>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</si>
  <si>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</si>
  <si>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</si>
  <si>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</si>
  <si>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</si>
  <si>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</si>
  <si>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</si>
  <si>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</si>
  <si>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</si>
  <si>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</si>
  <si>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</si>
  <si>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</si>
  <si>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</si>
  <si>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</si>
  <si>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</si>
  <si>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</si>
  <si>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</si>
  <si>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</si>
  <si>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</si>
  <si>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</si>
  <si>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</si>
  <si>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</si>
  <si>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</si>
  <si>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</si>
  <si>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</si>
  <si>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</si>
  <si>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</si>
  <si>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</si>
  <si>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</si>
  <si>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</si>
  <si>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</si>
  <si>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</si>
  <si>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</si>
  <si>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</si>
  <si>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</si>
  <si>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</si>
  <si>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</si>
  <si>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</si>
  <si>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</si>
  <si>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</si>
  <si>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</si>
  <si>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</si>
  <si>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</si>
  <si>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</si>
  <si>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</si>
  <si>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</si>
  <si>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</si>
  <si>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</si>
  <si>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</si>
  <si>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</si>
  <si>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</si>
  <si>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</si>
  <si>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</si>
  <si>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</si>
  <si>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</si>
  <si>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</si>
  <si>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</si>
  <si>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</si>
  <si>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</si>
  <si>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</si>
  <si>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</si>
  <si>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</si>
  <si>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</si>
  <si>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</si>
  <si>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</si>
  <si>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</si>
  <si>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</si>
  <si>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</si>
  <si>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</si>
  <si>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</si>
  <si>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</si>
  <si>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</si>
  <si>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</si>
  <si>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</si>
  <si>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</si>
  <si>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</si>
  <si>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</si>
  <si>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</si>
  <si>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</si>
  <si>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</si>
  <si>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</si>
  <si>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</si>
  <si>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</si>
  <si>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</si>
  <si>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</si>
  <si>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</si>
  <si>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</si>
  <si>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</si>
  <si>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</si>
  <si>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</si>
  <si>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</si>
  <si>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</si>
  <si>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</si>
  <si>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</si>
  <si>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</si>
  <si>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</si>
  <si>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</si>
  <si>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</si>
  <si>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</si>
  <si>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</si>
  <si>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</si>
  <si>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</si>
  <si>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</si>
  <si>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</si>
  <si>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</si>
  <si>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</si>
  <si>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</si>
  <si>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</si>
  <si>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</si>
  <si>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</si>
  <si>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</si>
  <si>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</si>
  <si>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</si>
  <si>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</si>
  <si>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</si>
  <si>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</si>
  <si>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</si>
  <si>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</si>
  <si>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</si>
  <si>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</si>
  <si>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</si>
  <si>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</si>
  <si>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</si>
  <si>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</si>
  <si>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</si>
  <si>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</si>
  <si>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</si>
  <si>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</si>
  <si>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</si>
  <si>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</si>
  <si>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</si>
  <si>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</si>
  <si>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</si>
  <si>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</si>
  <si>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</si>
  <si>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</si>
  <si>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</si>
  <si>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</si>
  <si>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</si>
  <si>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</si>
  <si>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</si>
  <si>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</si>
  <si>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</si>
  <si>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</si>
  <si>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</si>
  <si>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</si>
  <si>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</si>
  <si>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</si>
  <si>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</si>
  <si>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</si>
  <si>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</si>
  <si>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</si>
  <si>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</si>
  <si>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</si>
  <si>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</si>
  <si>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</si>
  <si>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</si>
  <si>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</si>
  <si>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</si>
  <si>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</si>
  <si>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</si>
  <si>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</si>
  <si>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</si>
  <si>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</si>
  <si>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</si>
  <si>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</si>
  <si>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</si>
  <si>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</si>
  <si>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</si>
  <si>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</si>
  <si>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</si>
  <si>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</si>
  <si>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</si>
  <si>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</si>
  <si>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</si>
  <si>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</si>
  <si>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</si>
  <si>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</si>
  <si>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</si>
  <si>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</si>
  <si>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</si>
  <si>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</si>
  <si>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</si>
  <si>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</si>
  <si>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</si>
  <si>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</si>
  <si>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</si>
  <si>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</si>
  <si>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</si>
  <si>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</si>
  <si>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</si>
  <si>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</si>
  <si>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</si>
  <si>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</si>
  <si>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</si>
  <si>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</si>
  <si>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</si>
  <si>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</si>
  <si>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</si>
  <si>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</si>
  <si>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</si>
  <si>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</si>
  <si>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</si>
  <si>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</si>
  <si>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</si>
  <si>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</si>
  <si>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</si>
  <si>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</si>
  <si>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</si>
  <si>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</si>
  <si>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</si>
  <si>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</si>
  <si>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</si>
  <si>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</si>
  <si>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</si>
  <si>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</si>
  <si>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</si>
  <si>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</si>
  <si>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</si>
  <si>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</si>
  <si>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</si>
  <si>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</si>
  <si>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</si>
  <si>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</si>
  <si>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</si>
  <si>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</si>
  <si>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</si>
  <si>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</si>
  <si>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</si>
  <si>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</si>
  <si>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</si>
  <si>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</si>
  <si>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</si>
  <si>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</si>
  <si>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</si>
  <si>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</si>
  <si>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</si>
  <si>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</si>
  <si>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</si>
  <si>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</si>
  <si>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</si>
  <si>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</si>
  <si>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</si>
  <si>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</si>
  <si>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</si>
  <si>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</si>
  <si>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</si>
  <si>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</si>
  <si>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</si>
  <si>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</si>
  <si>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</si>
  <si>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</si>
  <si>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</si>
  <si>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</si>
  <si>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</si>
  <si>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</si>
  <si>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</si>
  <si>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</si>
  <si>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</si>
  <si>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</si>
  <si>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</si>
  <si>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</si>
  <si>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</si>
  <si>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</si>
  <si>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</si>
  <si>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</si>
  <si>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</si>
  <si>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</si>
  <si>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</si>
  <si>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</si>
  <si>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</si>
  <si>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</si>
  <si>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</si>
  <si>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</si>
  <si>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</si>
  <si>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</si>
  <si>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</si>
  <si>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</si>
  <si>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</si>
  <si>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</si>
  <si>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</si>
  <si>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</si>
  <si>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</si>
  <si>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</si>
  <si>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</si>
  <si>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</si>
  <si>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</si>
  <si>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</si>
  <si>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</si>
  <si>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</si>
  <si>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</si>
  <si>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</si>
  <si>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</si>
  <si>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</si>
  <si>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</si>
  <si>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</si>
  <si>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</si>
  <si>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</si>
  <si>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</si>
  <si>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</si>
  <si>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</si>
  <si>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</si>
  <si>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</si>
  <si>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</si>
  <si>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</si>
  <si>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</si>
  <si>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</si>
  <si>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</si>
  <si>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</si>
  <si>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</si>
  <si>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</si>
  <si>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</si>
  <si>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</si>
  <si>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</si>
  <si>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</si>
  <si>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</si>
  <si>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</si>
  <si>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</si>
  <si>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</si>
  <si>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</si>
  <si>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</si>
  <si>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</si>
  <si>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</si>
  <si>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</si>
  <si>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</si>
  <si>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</si>
  <si>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</si>
  <si>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</si>
  <si>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</si>
  <si>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</si>
  <si>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</si>
  <si>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</si>
  <si>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</si>
  <si>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</si>
  <si>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</si>
  <si>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</si>
  <si>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</si>
  <si>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</si>
  <si>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</si>
  <si>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</si>
  <si>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</si>
  <si>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</si>
  <si>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</si>
  <si>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</si>
  <si>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</si>
  <si>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</si>
  <si>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</si>
  <si>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</si>
  <si>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</si>
  <si>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</si>
  <si>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</si>
  <si>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</si>
  <si>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</si>
  <si>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</si>
  <si>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</si>
  <si>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</si>
  <si>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</si>
  <si>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</si>
  <si>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</si>
  <si>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</si>
  <si>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</si>
  <si>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</si>
  <si>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</si>
  <si>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</si>
  <si>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</si>
  <si>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</si>
  <si>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</si>
  <si>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</si>
  <si>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</si>
  <si>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</si>
  <si>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</si>
  <si>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</si>
  <si>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</si>
  <si>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</si>
  <si>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</si>
  <si>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</si>
  <si>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</si>
  <si>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</si>
  <si>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</si>
  <si>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</si>
  <si>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</si>
  <si>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</si>
  <si>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</si>
  <si>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</si>
  <si>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</si>
  <si>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</si>
  <si>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</si>
  <si>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</si>
  <si>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</si>
  <si>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</si>
  <si>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</si>
  <si>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</si>
  <si>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</si>
  <si>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</si>
  <si>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</si>
  <si>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</si>
  <si>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</si>
  <si>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</si>
  <si>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</si>
  <si>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</si>
  <si>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</si>
  <si>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</si>
  <si>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</si>
  <si>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</si>
  <si>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</si>
  <si>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</si>
  <si>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</si>
  <si>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</si>
  <si>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</si>
  <si>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</si>
  <si>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</si>
  <si>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</si>
  <si>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</si>
  <si>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</si>
  <si>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</si>
  <si>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</si>
  <si>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</si>
  <si>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</si>
  <si>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</si>
  <si>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</si>
  <si>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</si>
  <si>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</si>
  <si>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</si>
  <si>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</si>
  <si>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</si>
  <si>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</si>
  <si>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</si>
  <si>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</si>
  <si>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</si>
  <si>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</si>
  <si>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</si>
  <si>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</si>
  <si>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</si>
  <si>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</si>
  <si>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</si>
  <si>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</si>
  <si>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</si>
  <si>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</si>
  <si>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</si>
  <si>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</si>
  <si>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</si>
  <si>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</si>
  <si>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</si>
  <si>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</si>
  <si>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</si>
  <si>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</si>
  <si>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</si>
  <si>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</si>
  <si>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</si>
  <si>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</si>
  <si>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</si>
  <si>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</si>
  <si>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</si>
  <si>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</si>
  <si>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</si>
  <si>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</si>
  <si>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</si>
  <si>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</si>
  <si>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</si>
  <si>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</si>
  <si>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</si>
  <si>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</si>
  <si>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</si>
  <si>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</si>
  <si>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</si>
  <si>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</si>
  <si>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</si>
  <si>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</si>
  <si>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</si>
  <si>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</si>
  <si>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</si>
  <si>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</si>
  <si>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</si>
  <si>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</si>
  <si>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</si>
  <si>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</si>
  <si>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</si>
  <si>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</si>
  <si>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</si>
  <si>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</si>
  <si>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</si>
  <si>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</si>
  <si>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</si>
  <si>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</si>
  <si>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</si>
  <si>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</si>
  <si>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</si>
  <si>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</si>
  <si>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</si>
  <si>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</si>
  <si>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</si>
  <si>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</si>
  <si>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</si>
  <si>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</si>
  <si>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</si>
  <si>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</si>
  <si>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</si>
  <si>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</si>
  <si>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</si>
  <si>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</si>
  <si>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</si>
  <si>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</si>
  <si>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</si>
  <si>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</si>
  <si>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</si>
  <si>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</si>
  <si>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</si>
  <si>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</si>
  <si>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</si>
  <si>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</si>
  <si>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</si>
  <si>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</si>
  <si>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</si>
  <si>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</si>
  <si>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</si>
  <si>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</si>
  <si>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</si>
  <si>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</si>
  <si>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</si>
  <si>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</si>
  <si>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</si>
  <si>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</si>
  <si>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</si>
  <si>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</si>
  <si>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</si>
  <si>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</si>
  <si>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</si>
  <si>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</si>
  <si>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</si>
  <si>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</si>
  <si>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</si>
  <si>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</si>
  <si>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</si>
  <si>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</si>
  <si>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</si>
  <si>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</si>
  <si>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</si>
  <si>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</si>
  <si>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</si>
  <si>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</si>
  <si>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</si>
  <si>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</si>
  <si>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</si>
  <si>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</si>
  <si>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</si>
  <si>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</si>
  <si>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</si>
  <si>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</si>
  <si>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</si>
  <si>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</si>
  <si>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</si>
  <si>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</si>
  <si>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</si>
  <si>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</si>
  <si>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</si>
  <si>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</si>
  <si>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</si>
  <si>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</si>
  <si>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</si>
  <si>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</si>
  <si>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</si>
  <si>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</si>
  <si>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</si>
  <si>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</si>
  <si>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</si>
  <si>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</si>
  <si>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</si>
  <si>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</si>
  <si>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</si>
  <si>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</si>
  <si>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</si>
  <si>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</si>
  <si>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</si>
  <si>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</si>
  <si>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</si>
  <si>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</si>
  <si>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</si>
  <si>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</si>
  <si>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</si>
  <si>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</si>
  <si>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</si>
  <si>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</si>
  <si>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</si>
  <si>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</si>
  <si>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</si>
  <si>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</si>
  <si>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</si>
  <si>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</si>
  <si>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</si>
  <si>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</si>
  <si>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</si>
  <si>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</si>
  <si>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</si>
  <si>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</si>
  <si>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</si>
  <si>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</si>
  <si>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</si>
  <si>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</si>
  <si>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</si>
  <si>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</si>
  <si>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</si>
  <si>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</si>
  <si>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</si>
  <si>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</si>
  <si>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</si>
  <si>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</si>
  <si>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</si>
  <si>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</si>
  <si>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</si>
  <si>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</si>
  <si>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</si>
  <si>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</si>
  <si>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</si>
  <si>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</si>
  <si>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</si>
  <si>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</si>
  <si>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</si>
  <si>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</si>
  <si>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</si>
  <si>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</si>
  <si>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</si>
  <si>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</si>
  <si>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</si>
  <si>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</si>
  <si>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</si>
  <si>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</si>
  <si>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</si>
  <si>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</si>
  <si>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</si>
  <si>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</si>
  <si>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</si>
  <si>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</si>
  <si>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</si>
  <si>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</si>
  <si>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</si>
  <si>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</si>
  <si>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</si>
  <si>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</si>
  <si>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</si>
  <si>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</si>
  <si>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</si>
  <si>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</si>
  <si>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</si>
  <si>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</si>
  <si>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</si>
  <si>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</si>
  <si>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</si>
  <si>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</si>
  <si>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</si>
  <si>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</si>
  <si>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</si>
  <si>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</si>
  <si>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</si>
  <si>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</si>
  <si>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</si>
  <si>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</si>
  <si>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</si>
  <si>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</si>
  <si>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</si>
  <si>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</si>
  <si>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</si>
  <si>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</si>
  <si>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</si>
  <si>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</si>
  <si>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</si>
  <si>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</si>
  <si>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</si>
  <si>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</si>
  <si>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</si>
  <si>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</si>
  <si>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</si>
  <si>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</si>
  <si>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</si>
  <si>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</si>
  <si>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</si>
  <si>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</si>
  <si>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</si>
  <si>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</si>
  <si>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</si>
  <si>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</si>
  <si>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</si>
  <si>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</si>
  <si>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</si>
  <si>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</si>
  <si>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</si>
  <si>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</si>
  <si>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</si>
  <si>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</si>
  <si>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</si>
  <si>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</si>
  <si>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</si>
  <si>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</si>
  <si>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</si>
  <si>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</si>
  <si>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</si>
  <si>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</si>
  <si>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</si>
  <si>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</si>
  <si>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</si>
  <si>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</si>
  <si>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</si>
  <si>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</si>
  <si>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</si>
  <si>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</si>
  <si>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</si>
  <si>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</si>
  <si>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</si>
  <si>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</si>
  <si>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</si>
  <si>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</si>
  <si>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</si>
  <si>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</si>
  <si>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</si>
  <si>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</si>
  <si>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</si>
  <si>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</si>
  <si>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</si>
  <si>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</si>
  <si>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</si>
  <si>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</si>
  <si>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</si>
  <si>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</si>
  <si>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</si>
  <si>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</si>
  <si>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</si>
  <si>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</si>
  <si>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</si>
  <si>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</si>
  <si>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</si>
  <si>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</si>
  <si>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</si>
  <si>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</si>
  <si>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</si>
  <si>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</si>
  <si>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</si>
  <si>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</si>
  <si>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</si>
  <si>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</si>
  <si>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</si>
  <si>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</si>
  <si>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</si>
  <si>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</si>
  <si>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</si>
  <si>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</si>
  <si>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</si>
  <si>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</si>
  <si>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</si>
  <si>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</si>
  <si>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</si>
  <si>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</si>
  <si>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</si>
  <si>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</si>
  <si>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</si>
  <si>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</si>
  <si>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</si>
  <si>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</si>
  <si>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</si>
  <si>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</si>
  <si>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</si>
  <si>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</si>
  <si>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</si>
  <si>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</si>
  <si>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</si>
  <si>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</si>
  <si>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</si>
  <si>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</si>
  <si>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</si>
  <si>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</si>
  <si>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</si>
  <si>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</si>
  <si>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</si>
  <si>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</si>
  <si>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</si>
  <si>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</si>
  <si>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</si>
  <si>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</si>
  <si>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</si>
  <si>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</si>
  <si>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</si>
  <si>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</si>
  <si>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</si>
  <si>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</si>
  <si>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</si>
  <si>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</si>
  <si>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</si>
  <si>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</si>
  <si>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</si>
  <si>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</si>
  <si>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</si>
  <si>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</si>
  <si>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</si>
  <si>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</si>
  <si>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</si>
  <si>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</si>
  <si>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</si>
  <si>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</si>
  <si>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</si>
  <si>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</si>
  <si>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</si>
  <si>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</si>
  <si>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</si>
  <si>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</si>
  <si>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</si>
  <si>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</si>
  <si>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</si>
  <si>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</si>
  <si>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</si>
  <si>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</si>
  <si>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</si>
  <si>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</si>
  <si>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</si>
  <si>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</si>
  <si>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</si>
  <si>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</si>
  <si>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</si>
  <si>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</si>
  <si>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</si>
  <si>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</si>
  <si>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</si>
  <si>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</si>
  <si>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</si>
  <si>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</si>
  <si>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</si>
  <si>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</si>
  <si>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</si>
  <si>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</si>
  <si>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</si>
  <si>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</si>
  <si>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</si>
  <si>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</si>
  <si>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</si>
  <si>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</si>
  <si>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</si>
  <si>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</si>
  <si>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</si>
  <si>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</si>
  <si>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</si>
  <si>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</si>
  <si>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</si>
  <si>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</si>
  <si>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</si>
  <si>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</si>
  <si>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</si>
  <si>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</si>
  <si>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</si>
  <si>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</si>
  <si>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</si>
  <si>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</si>
  <si>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</si>
  <si>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</si>
  <si>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</si>
  <si>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</si>
  <si>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</si>
  <si>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</si>
  <si>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</si>
  <si>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</si>
  <si>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</si>
  <si>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</si>
  <si>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</si>
  <si>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</si>
  <si>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</si>
  <si>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</si>
  <si>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</si>
  <si>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</si>
  <si>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</si>
  <si>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</si>
  <si>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</si>
  <si>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</si>
  <si>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</si>
  <si>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</si>
  <si>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</si>
  <si>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</si>
  <si>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</si>
  <si>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</si>
  <si>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</si>
  <si>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</si>
  <si>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</si>
  <si>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</si>
  <si>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</si>
  <si>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</si>
  <si>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</si>
  <si>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</si>
  <si>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</si>
  <si>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</si>
  <si>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</si>
  <si>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</si>
  <si>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</si>
  <si>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</si>
  <si>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</si>
  <si>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</si>
  <si>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</si>
  <si>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</si>
  <si>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</si>
  <si>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</si>
  <si>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</si>
  <si>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</si>
  <si>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</si>
  <si>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</si>
  <si>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</si>
  <si>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</si>
  <si>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</si>
  <si>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</si>
  <si>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</si>
  <si>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</si>
  <si>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</si>
  <si>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</si>
  <si>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</si>
  <si>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</si>
  <si>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</si>
  <si>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</si>
  <si>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</si>
  <si>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</si>
  <si>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</si>
  <si>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</si>
  <si>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</si>
  <si>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</si>
  <si>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</si>
  <si>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</si>
  <si>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</si>
  <si>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</si>
  <si>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</si>
  <si>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</si>
  <si>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</si>
  <si>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</si>
  <si>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</si>
  <si>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</si>
  <si>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</si>
  <si>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</si>
  <si>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</si>
  <si>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</si>
  <si>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</si>
  <si>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</si>
  <si>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</si>
  <si>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</si>
  <si>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</si>
  <si>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</si>
  <si>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</si>
  <si>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</si>
  <si>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</si>
  <si>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</si>
  <si>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</si>
  <si>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</si>
  <si>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</si>
  <si>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</si>
  <si>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</si>
  <si>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</si>
  <si>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</si>
  <si>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</si>
  <si>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</si>
  <si>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</si>
  <si>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</si>
  <si>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</si>
  <si>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</si>
  <si>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</si>
  <si>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</si>
  <si>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</si>
  <si>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</si>
  <si>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</si>
  <si>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</si>
  <si>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</si>
  <si>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</si>
  <si>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</si>
  <si>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</si>
  <si>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</si>
  <si>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</si>
  <si>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</si>
  <si>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</si>
  <si>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</si>
  <si>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</si>
  <si>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</si>
  <si>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</si>
  <si>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</si>
  <si>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</si>
  <si>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</si>
  <si>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</si>
  <si>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</si>
  <si>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</si>
  <si>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</si>
  <si>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</si>
  <si>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</si>
  <si>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</si>
  <si>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</si>
  <si>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</si>
  <si>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</si>
  <si>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</si>
  <si>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</si>
  <si>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</si>
  <si>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</si>
  <si>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</si>
  <si>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</si>
  <si>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</si>
  <si>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</si>
  <si>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</si>
  <si>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</si>
  <si>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</si>
  <si>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</si>
  <si>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</si>
  <si>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</si>
  <si>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</si>
  <si>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</si>
  <si>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</si>
  <si>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</si>
  <si>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</si>
  <si>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</si>
  <si>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</si>
  <si>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</si>
  <si>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</si>
  <si>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</si>
  <si>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</si>
  <si>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</si>
  <si>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</si>
  <si>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</si>
  <si>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</si>
  <si>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</si>
  <si>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</si>
  <si>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</si>
  <si>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</si>
  <si>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</si>
  <si>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</si>
  <si>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</si>
  <si>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</si>
  <si>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</si>
  <si>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</si>
  <si>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</si>
  <si>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</si>
  <si>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</si>
  <si>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</si>
  <si>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</si>
  <si>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</si>
  <si>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</si>
  <si>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</si>
  <si>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</si>
  <si>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</si>
  <si>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</si>
  <si>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</si>
  <si>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</si>
  <si>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</si>
  <si>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</si>
  <si>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</si>
  <si>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</si>
  <si>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</si>
  <si>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</si>
  <si>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</si>
  <si>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</si>
  <si>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</si>
  <si>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</si>
  <si>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</si>
  <si>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</si>
  <si>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</si>
  <si>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</si>
  <si>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</si>
  <si>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</si>
  <si>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</si>
  <si>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</si>
  <si>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</si>
  <si>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</si>
  <si>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</si>
  <si>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</si>
  <si>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</si>
  <si>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</si>
  <si>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</si>
  <si>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</si>
  <si>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</si>
  <si>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</si>
  <si>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</si>
  <si>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</si>
  <si>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</si>
  <si>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</si>
  <si>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</si>
  <si>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</si>
  <si>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</si>
  <si>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</si>
  <si>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</si>
  <si>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</si>
  <si>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</si>
  <si>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</si>
  <si>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</si>
  <si>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</si>
  <si>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</si>
  <si>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</si>
  <si>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</si>
  <si>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</si>
  <si>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</si>
  <si>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</si>
  <si>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</si>
  <si>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</si>
  <si>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</si>
  <si>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</si>
  <si>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</si>
  <si>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</si>
  <si>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</si>
  <si>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</si>
  <si>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</si>
  <si>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</si>
  <si>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</si>
  <si>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</si>
  <si>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</si>
  <si>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</si>
  <si>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</si>
  <si>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</si>
  <si>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</si>
  <si>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</si>
  <si>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</si>
  <si>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</si>
  <si>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</si>
  <si>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</si>
  <si>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</si>
  <si>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</si>
  <si>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</si>
  <si>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</si>
  <si>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</si>
  <si>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</si>
  <si>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</si>
  <si>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</si>
  <si>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</si>
  <si>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</si>
  <si>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</si>
  <si>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</si>
  <si>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</si>
  <si>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</si>
  <si>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</si>
  <si>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</si>
  <si>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</si>
  <si>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</si>
  <si>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</si>
  <si>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</si>
  <si>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</si>
  <si>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</si>
  <si>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</si>
  <si>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</si>
  <si>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</si>
  <si>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</si>
  <si>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</si>
  <si>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</si>
  <si>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</si>
  <si>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</si>
  <si>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</si>
  <si>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</si>
  <si>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</si>
  <si>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</si>
  <si>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</si>
  <si>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</si>
  <si>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</si>
  <si>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</si>
  <si>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</si>
  <si>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</si>
  <si>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</si>
  <si>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</si>
  <si>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</si>
  <si>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</si>
  <si>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</si>
  <si>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</si>
  <si>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</si>
  <si>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</si>
  <si>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</si>
  <si>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</si>
  <si>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</si>
  <si>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</si>
  <si>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</si>
  <si>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</si>
  <si>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</si>
  <si>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</si>
  <si>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</si>
  <si>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</si>
  <si>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</si>
  <si>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</si>
  <si>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</si>
  <si>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</si>
  <si>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</si>
  <si>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</si>
  <si>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</si>
  <si>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</si>
  <si>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</si>
  <si>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</si>
  <si>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</si>
  <si>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</si>
  <si>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</si>
  <si>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</si>
  <si>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</si>
  <si>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</si>
  <si>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</si>
  <si>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</si>
  <si>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</si>
  <si>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</si>
  <si>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</si>
  <si>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</si>
  <si>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</si>
  <si>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</si>
  <si>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</si>
  <si>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</si>
  <si>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</si>
  <si>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</si>
  <si>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</si>
  <si>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</si>
  <si>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</si>
  <si>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</si>
  <si>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</si>
  <si>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</si>
  <si>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</si>
  <si>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</si>
  <si>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</si>
  <si>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</si>
  <si>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</si>
  <si>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</si>
  <si>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</si>
  <si>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</si>
  <si>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</si>
  <si>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</si>
  <si>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</si>
  <si>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</si>
  <si>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</si>
  <si>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</si>
  <si>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</si>
  <si>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</si>
  <si>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</si>
  <si>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</si>
  <si>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</si>
  <si>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</si>
  <si>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</si>
  <si>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</si>
  <si>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</si>
  <si>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</si>
  <si>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</si>
  <si>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</si>
  <si>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</si>
  <si>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</si>
  <si>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</si>
  <si>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</si>
  <si>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</si>
  <si>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</si>
  <si>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</si>
  <si>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</si>
  <si>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</si>
  <si>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</si>
  <si>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</si>
  <si>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</si>
  <si>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</si>
  <si>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</si>
  <si>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</si>
  <si>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</si>
  <si>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</si>
  <si>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</si>
  <si>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</si>
  <si>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</si>
  <si>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</si>
  <si>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</si>
  <si>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</si>
  <si>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</si>
  <si>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</si>
  <si>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</si>
  <si>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</si>
  <si>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</si>
  <si>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</si>
  <si>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</si>
  <si>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</si>
  <si>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</si>
  <si>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</si>
  <si>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</si>
  <si>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</si>
  <si>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</si>
  <si>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</si>
  <si>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</si>
  <si>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</si>
  <si>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</si>
  <si>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</si>
  <si>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</si>
  <si>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</si>
  <si>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</si>
  <si>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</si>
  <si>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</si>
  <si>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</si>
  <si>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</si>
  <si>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</si>
  <si>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</si>
  <si>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</si>
  <si>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</si>
  <si>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</si>
  <si>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</si>
  <si>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</si>
  <si>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</si>
  <si>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</si>
  <si>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</si>
  <si>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</si>
  <si>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</si>
  <si>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</si>
  <si>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</si>
  <si>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</si>
  <si>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</si>
  <si>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</si>
  <si>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</si>
  <si>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</si>
  <si>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</si>
  <si>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</si>
  <si>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</si>
  <si>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</si>
  <si>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</si>
  <si>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</si>
  <si>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</si>
  <si>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</si>
  <si>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</si>
  <si>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</si>
  <si>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</si>
  <si>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</si>
  <si>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</si>
  <si>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</si>
  <si>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</si>
  <si>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</si>
  <si>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</si>
  <si>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</si>
  <si>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</si>
  <si>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</si>
  <si>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</si>
  <si>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</si>
  <si>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</si>
  <si>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</si>
  <si>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</si>
  <si>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</si>
  <si>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</si>
  <si>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</si>
  <si>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</si>
  <si>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</si>
  <si>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</si>
  <si>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</si>
  <si>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</si>
  <si>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</si>
  <si>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</si>
  <si>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</si>
  <si>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</si>
  <si>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</si>
  <si>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</si>
  <si>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</si>
  <si>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</si>
  <si>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</si>
  <si>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</si>
  <si>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</si>
  <si>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</si>
  <si>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</si>
  <si>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</si>
  <si>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</si>
  <si>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</si>
  <si>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</si>
  <si>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</si>
  <si>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</si>
  <si>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</si>
  <si>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</si>
  <si>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</si>
  <si>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</si>
  <si>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</si>
  <si>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</si>
  <si>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</si>
  <si>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</si>
  <si>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</si>
  <si>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</si>
  <si>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</si>
  <si>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</si>
  <si>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</si>
  <si>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</si>
  <si>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</si>
  <si>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</si>
  <si>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</si>
  <si>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</si>
  <si>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</si>
  <si>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</si>
  <si>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</si>
  <si>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</si>
  <si>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</si>
  <si>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</si>
  <si>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</si>
  <si>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</si>
  <si>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</si>
  <si>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</si>
  <si>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</si>
  <si>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</si>
  <si>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</si>
  <si>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</si>
  <si>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</si>
  <si>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</si>
  <si>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</si>
  <si>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</si>
  <si>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</si>
  <si>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</si>
  <si>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</si>
  <si>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</si>
  <si>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</si>
  <si>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</si>
  <si>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</si>
  <si>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</si>
  <si>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</si>
  <si>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</si>
  <si>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</si>
  <si>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</si>
  <si>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</si>
  <si>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</si>
  <si>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</si>
  <si>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</si>
  <si>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</si>
  <si>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</si>
  <si>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</si>
  <si>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</si>
  <si>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</si>
  <si>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</si>
  <si>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</si>
  <si>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</si>
  <si>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</si>
  <si>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</si>
  <si>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</si>
  <si>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</si>
  <si>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</si>
  <si>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</si>
  <si>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</si>
  <si>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</si>
  <si>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</si>
  <si>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</si>
  <si>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</si>
  <si>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</si>
  <si>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</si>
  <si>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</si>
  <si>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</si>
  <si>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</si>
  <si>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</si>
  <si>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</si>
  <si>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</si>
  <si>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</si>
  <si>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</si>
  <si>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</si>
  <si>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</si>
  <si>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</si>
  <si>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</si>
  <si>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</si>
  <si>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</si>
  <si>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</si>
  <si>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</si>
  <si>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</si>
  <si>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</si>
  <si>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</si>
  <si>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</si>
  <si>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</si>
  <si>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</si>
  <si>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</si>
  <si>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</si>
  <si>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</si>
  <si>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</si>
  <si>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</si>
  <si>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</si>
  <si>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</si>
  <si>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</si>
  <si>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</si>
  <si>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</si>
  <si>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</si>
  <si>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</si>
  <si>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</si>
  <si>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</si>
  <si>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</si>
  <si>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</si>
  <si>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</si>
  <si>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</si>
  <si>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</si>
  <si>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</si>
  <si>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</si>
  <si>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</si>
  <si>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</si>
  <si>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</si>
  <si>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</si>
  <si>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</si>
  <si>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</si>
  <si>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</si>
  <si>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</si>
  <si>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</si>
  <si>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</si>
  <si>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</si>
  <si>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</si>
  <si>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</si>
  <si>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</si>
  <si>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</si>
  <si>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</si>
  <si>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</si>
  <si>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</si>
  <si>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</si>
  <si>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</si>
  <si>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</si>
  <si>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</si>
  <si>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</si>
  <si>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</si>
  <si>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</si>
  <si>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</si>
  <si>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</si>
  <si>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</si>
  <si>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</si>
  <si>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</si>
  <si>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</si>
  <si>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</si>
  <si>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</si>
  <si>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</si>
  <si>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</si>
  <si>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</si>
  <si>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</si>
  <si>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</si>
  <si>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</si>
  <si>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</si>
  <si>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</si>
  <si>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</si>
  <si>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</si>
  <si>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</si>
  <si>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</si>
  <si>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</si>
  <si>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</si>
  <si>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</si>
  <si>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</si>
  <si>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</si>
  <si>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</si>
  <si>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</si>
  <si>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</si>
  <si>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</si>
  <si>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</si>
  <si>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</si>
  <si>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</si>
  <si>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</si>
  <si>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</si>
  <si>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</si>
  <si>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</si>
  <si>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</si>
  <si>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</si>
  <si>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</si>
  <si>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</si>
  <si>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</si>
  <si>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</si>
  <si>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</si>
  <si>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</si>
  <si>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</si>
  <si>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</si>
  <si>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</si>
  <si>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</si>
  <si>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</si>
  <si>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</si>
  <si>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</si>
  <si>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</si>
  <si>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</si>
  <si>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</si>
  <si>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</si>
  <si>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</si>
  <si>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</si>
  <si>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</si>
  <si>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</si>
  <si>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</si>
  <si>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</si>
  <si>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</si>
  <si>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</si>
  <si>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</si>
  <si>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</si>
  <si>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</si>
  <si>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</si>
  <si>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</si>
  <si>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</si>
  <si>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</si>
  <si>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</si>
  <si>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</si>
  <si>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</si>
  <si>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</si>
  <si>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</si>
  <si>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</si>
  <si>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</si>
  <si>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</si>
  <si>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</si>
  <si>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</si>
  <si>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</si>
  <si>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</si>
  <si>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</si>
  <si>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</si>
  <si>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</si>
  <si>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</si>
  <si>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</si>
  <si>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</si>
  <si>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</si>
  <si>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</si>
  <si>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</si>
  <si>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</si>
  <si>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</si>
  <si>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</si>
  <si>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</si>
  <si>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</si>
  <si>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</si>
  <si>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</si>
  <si>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</si>
  <si>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</si>
  <si>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</si>
  <si>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</si>
  <si>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</si>
  <si>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</si>
  <si>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</si>
  <si>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</si>
  <si>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</si>
  <si>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</si>
  <si>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</si>
  <si>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</si>
  <si>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</si>
  <si>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</si>
  <si>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</si>
  <si>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</si>
  <si>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</si>
  <si>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</si>
  <si>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</si>
  <si>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</si>
  <si>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</si>
  <si>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</si>
  <si>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</si>
  <si>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</si>
  <si>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</si>
  <si>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</si>
  <si>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</si>
  <si>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</si>
  <si>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</si>
  <si>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</si>
  <si>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</si>
  <si>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</si>
  <si>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</si>
  <si>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</si>
  <si>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</si>
  <si>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</si>
  <si>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</si>
  <si>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</si>
  <si>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</si>
  <si>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</si>
  <si>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</si>
  <si>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</si>
  <si>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</si>
  <si>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</si>
  <si>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</si>
  <si>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</si>
  <si>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</si>
  <si>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</si>
  <si>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</si>
  <si>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</si>
  <si>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</si>
  <si>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</si>
  <si>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</si>
  <si>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</si>
  <si>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</si>
  <si>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</si>
  <si>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</si>
  <si>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</si>
  <si>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</si>
  <si>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</si>
  <si>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</si>
  <si>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</si>
  <si>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</si>
  <si>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</si>
  <si>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</si>
  <si>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</si>
  <si>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</si>
  <si>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</si>
  <si>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</si>
  <si>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</si>
  <si>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</si>
  <si>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</si>
  <si>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</si>
  <si>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</si>
  <si>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</si>
  <si>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</si>
  <si>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</si>
  <si>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</si>
  <si>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</si>
  <si>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</si>
  <si>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</si>
  <si>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</si>
  <si>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</si>
  <si>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</si>
  <si>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</si>
  <si>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</si>
  <si>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</si>
  <si>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</si>
  <si>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</si>
  <si>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</si>
  <si>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</si>
  <si>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</si>
  <si>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</si>
  <si>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</si>
  <si>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</si>
  <si>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</si>
  <si>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</si>
  <si>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</si>
  <si>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</si>
  <si>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</si>
  <si>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</si>
  <si>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</si>
  <si>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</si>
  <si>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</si>
  <si>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</si>
  <si>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</si>
  <si>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</si>
  <si>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</si>
  <si>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</si>
  <si>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</si>
  <si>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</si>
  <si>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</si>
  <si>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</si>
  <si>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</si>
  <si>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</si>
  <si>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</si>
  <si>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</si>
  <si>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</si>
  <si>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</si>
  <si>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</si>
  <si>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</si>
  <si>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</si>
  <si>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</si>
  <si>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</si>
  <si>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</si>
  <si>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</si>
  <si>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</si>
  <si>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</si>
  <si>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</si>
  <si>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</si>
  <si>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</si>
  <si>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</si>
  <si>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</si>
  <si>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</si>
  <si>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</si>
  <si>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</si>
  <si>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</si>
  <si>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</si>
  <si>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</si>
  <si>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</si>
  <si>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</si>
  <si>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</si>
  <si>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</si>
  <si>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</si>
  <si>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</si>
  <si>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</si>
  <si>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</si>
  <si>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</si>
  <si>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</si>
  <si>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</si>
  <si>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</si>
  <si>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</si>
  <si>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</si>
  <si>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</si>
  <si>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</si>
  <si>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</si>
  <si>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</si>
  <si>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</si>
  <si>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</si>
  <si>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</si>
  <si>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</si>
  <si>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</si>
  <si>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</si>
  <si>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</si>
  <si>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</si>
  <si>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</si>
  <si>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</si>
  <si>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</si>
  <si>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</si>
  <si>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</si>
  <si>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</si>
  <si>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</si>
  <si>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</si>
  <si>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</si>
  <si>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</si>
  <si>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</si>
  <si>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</si>
  <si>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</si>
  <si>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</si>
  <si>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</si>
  <si>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</si>
  <si>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</si>
  <si>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</si>
  <si>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</si>
  <si>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</si>
  <si>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</si>
  <si>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</si>
  <si>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</si>
  <si>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</si>
  <si>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</si>
  <si>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</si>
  <si>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</si>
  <si>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</si>
  <si>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</si>
  <si>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</si>
  <si>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</si>
  <si>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</si>
  <si>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</si>
  <si>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</si>
  <si>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</si>
  <si>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</si>
  <si>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</si>
  <si>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</si>
  <si>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</si>
  <si>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</si>
  <si>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</si>
  <si>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</si>
  <si>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</si>
  <si>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</si>
  <si>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</si>
  <si>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</si>
  <si>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</si>
  <si>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</si>
  <si>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</si>
  <si>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</si>
  <si>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</si>
  <si>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</si>
  <si>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</si>
  <si>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</si>
  <si>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</si>
  <si>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</si>
  <si>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</si>
  <si>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</si>
  <si>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</si>
  <si>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</si>
  <si>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</si>
  <si>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</si>
  <si>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</si>
  <si>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</si>
  <si>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</si>
  <si>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</si>
  <si>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</si>
  <si>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</si>
  <si>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</si>
  <si>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</si>
  <si>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</si>
  <si>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</si>
  <si>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</si>
  <si>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</si>
  <si>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</si>
  <si>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</si>
  <si>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</si>
  <si>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</si>
  <si>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</si>
  <si>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</si>
  <si>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</si>
  <si>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</si>
  <si>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</si>
  <si>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</si>
  <si>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</si>
  <si>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</si>
  <si>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</si>
  <si>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</si>
  <si>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</si>
  <si>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</si>
  <si>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</si>
  <si>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</si>
  <si>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</si>
  <si>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</si>
  <si>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</si>
  <si>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</si>
  <si>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</si>
  <si>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</si>
  <si>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</si>
  <si>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</si>
  <si>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</si>
  <si>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</si>
  <si>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</si>
  <si>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</si>
  <si>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</si>
  <si>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</si>
  <si>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</si>
  <si>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</si>
  <si>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</si>
  <si>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</si>
  <si>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</si>
  <si>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</si>
  <si>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</si>
  <si>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</si>
  <si>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</si>
  <si>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</si>
  <si>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</si>
  <si>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</si>
  <si>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</si>
  <si>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</si>
  <si>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</si>
  <si>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</si>
  <si>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</si>
  <si>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</si>
  <si>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</si>
  <si>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</si>
  <si>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</si>
  <si>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</si>
  <si>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</si>
  <si>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</si>
  <si>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</si>
  <si>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</si>
  <si>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</si>
  <si>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</si>
  <si>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</si>
  <si>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</si>
  <si>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</si>
  <si>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</si>
  <si>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</si>
  <si>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</si>
  <si>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</si>
  <si>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</si>
  <si>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</si>
  <si>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</si>
  <si>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</si>
  <si>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</si>
  <si>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</si>
  <si>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</si>
  <si>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</si>
  <si>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</si>
  <si>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</si>
  <si>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</si>
  <si>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</si>
  <si>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</si>
  <si>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</si>
  <si>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</si>
  <si>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</si>
  <si>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</si>
  <si>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</si>
  <si>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</si>
  <si>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</si>
  <si>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</si>
  <si>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</si>
  <si>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</si>
  <si>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</si>
  <si>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</si>
  <si>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</si>
  <si>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</si>
  <si>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</si>
  <si>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</si>
  <si>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</si>
  <si>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</si>
  <si>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</si>
  <si>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</si>
  <si>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</si>
  <si>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</si>
  <si>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</si>
  <si>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</si>
  <si>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</si>
  <si>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</si>
  <si>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</si>
  <si>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</si>
  <si>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</si>
  <si>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</si>
  <si>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</si>
  <si>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</si>
  <si>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</si>
  <si>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</si>
  <si>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</si>
  <si>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</si>
  <si>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</si>
  <si>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</si>
  <si>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</si>
  <si>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</si>
  <si>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</si>
  <si>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</si>
  <si>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</si>
  <si>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</si>
  <si>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</si>
  <si>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</si>
  <si>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</si>
  <si>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</si>
  <si>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</si>
  <si>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</si>
  <si>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</si>
  <si>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</si>
  <si>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</si>
  <si>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</si>
  <si>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</si>
  <si>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</si>
  <si>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</si>
  <si>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</si>
  <si>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</si>
  <si>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</si>
  <si>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</si>
  <si>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</si>
  <si>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</si>
  <si>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</si>
  <si>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</si>
  <si>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</si>
  <si>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</si>
  <si>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</si>
  <si>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</si>
  <si>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</si>
  <si>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</si>
  <si>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</si>
  <si>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</si>
  <si>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</si>
  <si>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</si>
  <si>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</si>
  <si>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</si>
  <si>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</si>
  <si>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</si>
  <si>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</si>
  <si>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</si>
  <si>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</si>
  <si>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</si>
  <si>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</si>
  <si>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</si>
  <si>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</si>
  <si>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</si>
  <si>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</si>
  <si>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</si>
  <si>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</si>
  <si>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</si>
  <si>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</si>
  <si>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</si>
  <si>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</si>
  <si>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</si>
  <si>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</si>
  <si>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</si>
  <si>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</si>
  <si>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</si>
  <si>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</si>
  <si>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</si>
  <si>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</si>
  <si>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</si>
  <si>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</si>
  <si>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</si>
  <si>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</si>
  <si>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</si>
  <si>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</si>
  <si>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</si>
  <si>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</si>
  <si>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</si>
  <si>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</si>
  <si>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</si>
  <si>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</si>
  <si>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</si>
  <si>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</si>
  <si>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</si>
  <si>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</si>
  <si>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</si>
  <si>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</si>
  <si>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</si>
  <si>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</si>
  <si>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</si>
  <si>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</si>
  <si>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</si>
  <si>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</si>
  <si>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</si>
  <si>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</si>
  <si>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</si>
  <si>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</si>
  <si>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</si>
  <si>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</si>
  <si>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</si>
  <si>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</si>
  <si>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</si>
  <si>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</si>
  <si>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</si>
  <si>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</si>
  <si>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</si>
  <si>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</si>
  <si>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</si>
  <si>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</si>
  <si>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</si>
  <si>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</si>
  <si>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</si>
  <si>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</si>
  <si>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</si>
  <si>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</si>
  <si>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</si>
  <si>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</si>
  <si>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</si>
  <si>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</si>
  <si>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</si>
  <si>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</si>
  <si>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</si>
  <si>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</si>
  <si>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</si>
  <si>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</si>
  <si>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</si>
  <si>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</si>
  <si>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</si>
  <si>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</si>
  <si>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</si>
  <si>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</si>
  <si>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</si>
  <si>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</si>
  <si>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</si>
  <si>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</si>
  <si>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</si>
  <si>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</si>
  <si>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</si>
  <si>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</si>
  <si>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</si>
  <si>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</si>
  <si>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</si>
  <si>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</si>
  <si>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</si>
  <si>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</si>
  <si>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</si>
  <si>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</si>
  <si>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</si>
  <si>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</si>
  <si>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</si>
  <si>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</si>
  <si>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</si>
  <si>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</si>
  <si>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</si>
  <si>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</si>
  <si>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</si>
  <si>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</si>
  <si>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</si>
  <si>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</si>
  <si>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</si>
  <si>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</si>
  <si>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</si>
  <si>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</si>
  <si>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</si>
  <si>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</si>
  <si>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</si>
  <si>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</si>
  <si>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</si>
  <si>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</si>
  <si>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</si>
  <si>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</si>
  <si>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</si>
  <si>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</si>
  <si>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</si>
  <si>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</si>
  <si>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</si>
  <si>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</si>
  <si>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</si>
  <si>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</si>
  <si>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</si>
  <si>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</si>
  <si>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</si>
  <si>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</si>
  <si>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</si>
  <si>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</si>
  <si>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</si>
  <si>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</si>
  <si>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</si>
  <si>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</si>
  <si>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</si>
  <si>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</si>
  <si>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</si>
  <si>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</si>
  <si>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</si>
  <si>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</si>
  <si>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</si>
  <si>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</si>
  <si>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</si>
  <si>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</si>
  <si>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</si>
  <si>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</si>
  <si>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</si>
  <si>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</si>
  <si>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</si>
  <si>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</si>
  <si>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</si>
  <si>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</si>
  <si>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</si>
  <si>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</si>
  <si>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</si>
  <si>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</si>
  <si>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</si>
  <si>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</si>
  <si>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</si>
  <si>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</si>
  <si>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</si>
  <si>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</si>
  <si>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</si>
  <si>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</si>
  <si>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</si>
  <si>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</si>
  <si>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</si>
  <si>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</si>
  <si>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</si>
  <si>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</si>
  <si>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</si>
  <si>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</si>
  <si>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</si>
  <si>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</si>
  <si>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</si>
  <si>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</si>
  <si>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</si>
  <si>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</si>
  <si>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</si>
  <si>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</si>
  <si>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</si>
  <si>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</si>
  <si>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</si>
  <si>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</si>
  <si>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</si>
  <si>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</si>
  <si>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</si>
  <si>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</si>
  <si>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</si>
  <si>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</si>
  <si>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</si>
  <si>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</si>
  <si>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</si>
  <si>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</si>
  <si>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</si>
  <si>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</si>
  <si>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</si>
  <si>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</si>
  <si>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</si>
  <si>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</si>
  <si>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</si>
  <si>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</si>
  <si>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</si>
  <si>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</si>
  <si>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</si>
  <si>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</si>
  <si>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</si>
  <si>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</si>
  <si>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</si>
  <si>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</si>
  <si>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</si>
  <si>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</si>
  <si>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</si>
  <si>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</si>
  <si>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</si>
  <si>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</si>
  <si>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</si>
  <si>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</si>
  <si>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</si>
  <si>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</si>
  <si>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</si>
  <si>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</si>
  <si>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</si>
  <si>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</si>
  <si>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</si>
  <si>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</si>
  <si>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</si>
  <si>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</si>
  <si>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</si>
  <si>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</si>
  <si>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</si>
  <si>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</si>
  <si>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</si>
  <si>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</si>
  <si>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</si>
  <si>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</si>
  <si>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</si>
  <si>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</si>
  <si>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</si>
  <si>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</si>
  <si>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</si>
  <si>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</si>
  <si>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</si>
  <si>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</si>
  <si>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</si>
  <si>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</si>
  <si>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</si>
  <si>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</si>
  <si>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</si>
  <si>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</si>
  <si>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</si>
  <si>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</si>
  <si>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</si>
  <si>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</si>
  <si>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</si>
  <si>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</si>
  <si>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</si>
  <si>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</si>
  <si>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</si>
  <si>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</si>
  <si>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</si>
  <si>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</si>
  <si>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</si>
  <si>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</si>
  <si>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</si>
  <si>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</si>
  <si>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</si>
  <si>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</si>
  <si>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</si>
  <si>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</si>
  <si>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</si>
  <si>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</si>
  <si>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</si>
  <si>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</si>
  <si>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</si>
  <si>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</si>
  <si>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</si>
  <si>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</si>
  <si>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</si>
  <si>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</si>
  <si>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</si>
  <si>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</si>
  <si>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</si>
  <si>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</si>
  <si>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</si>
  <si>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</si>
  <si>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</si>
  <si>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</si>
  <si>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</si>
  <si>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</si>
  <si>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</si>
  <si>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</si>
  <si>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</si>
  <si>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</si>
  <si>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</si>
  <si>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</si>
  <si>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</si>
  <si>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</si>
  <si>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</si>
  <si>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</si>
  <si>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</si>
  <si>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</si>
  <si>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</si>
  <si>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</si>
  <si>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</si>
  <si>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</si>
  <si>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</si>
  <si>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</si>
  <si>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</si>
  <si>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</si>
  <si>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</si>
  <si>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</si>
  <si>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</si>
  <si>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</si>
  <si>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</si>
  <si>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</si>
  <si>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</si>
  <si>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</si>
  <si>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</si>
  <si>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</si>
  <si>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</si>
  <si>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</si>
  <si>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</si>
  <si>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</si>
  <si>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</si>
  <si>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</si>
  <si>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</si>
  <si>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</si>
  <si>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</si>
  <si>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</si>
  <si>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</si>
  <si>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</si>
  <si>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</si>
  <si>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</si>
  <si>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</si>
  <si>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</si>
  <si>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</si>
  <si>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</si>
  <si>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</si>
  <si>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</si>
  <si>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</si>
  <si>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</si>
  <si>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</si>
  <si>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</si>
  <si>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</si>
  <si>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</si>
  <si>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</si>
  <si>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</si>
  <si>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</si>
  <si>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</si>
  <si>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</si>
  <si>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</si>
  <si>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</si>
  <si>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</si>
  <si>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</si>
  <si>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</si>
  <si>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</si>
  <si>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</si>
  <si>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</si>
  <si>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</si>
  <si>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</si>
  <si>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</si>
  <si>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</si>
  <si>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</si>
  <si>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</si>
  <si>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</si>
  <si>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</si>
  <si>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</si>
  <si>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</si>
  <si>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</si>
  <si>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</si>
  <si>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</si>
  <si>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</si>
  <si>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</si>
  <si>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</si>
  <si>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</si>
  <si>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</si>
  <si>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</si>
  <si>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</si>
  <si>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</si>
  <si>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</si>
  <si>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</si>
  <si>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</si>
  <si>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</si>
  <si>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</si>
  <si>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</si>
  <si>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</si>
  <si>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</si>
  <si>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</si>
  <si>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</si>
  <si>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</si>
  <si>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</si>
  <si>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</si>
  <si>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</si>
  <si>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</si>
  <si>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</si>
  <si>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</si>
  <si>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</si>
  <si>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</si>
  <si>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</si>
  <si>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</si>
  <si>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</si>
  <si>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</si>
  <si>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</si>
  <si>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</si>
  <si>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</si>
  <si>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</si>
  <si>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</si>
  <si>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</si>
  <si>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</si>
  <si>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</si>
  <si>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</si>
  <si>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</si>
  <si>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</si>
  <si>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</si>
  <si>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</si>
  <si>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</si>
  <si>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</si>
  <si>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</si>
  <si>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</si>
  <si>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</si>
  <si>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</si>
  <si>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</si>
  <si>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</si>
  <si>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</si>
  <si>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</si>
  <si>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</si>
  <si>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</si>
  <si>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</si>
  <si>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</si>
  <si>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</si>
  <si>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</si>
  <si>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</si>
  <si>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</si>
  <si>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</si>
  <si>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</si>
  <si>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</si>
  <si>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</si>
  <si>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</si>
  <si>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</si>
  <si>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</si>
  <si>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</si>
  <si>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</si>
  <si>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</si>
  <si>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</si>
  <si>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</si>
  <si>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</si>
  <si>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</si>
  <si>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</si>
  <si>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</si>
  <si>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</si>
  <si>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</si>
  <si>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</si>
  <si>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</si>
  <si>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</si>
  <si>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</si>
  <si>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</si>
  <si>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</si>
  <si>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</si>
  <si>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</si>
  <si>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</si>
  <si>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</si>
  <si>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</si>
  <si>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</si>
  <si>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</si>
  <si>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</si>
  <si>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</si>
  <si>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</si>
  <si>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</si>
  <si>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</si>
  <si>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</si>
  <si>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</si>
  <si>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</si>
  <si>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</si>
  <si>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</si>
  <si>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</si>
  <si>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</si>
  <si>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</si>
  <si>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</si>
  <si>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</si>
  <si>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</si>
  <si>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</si>
  <si>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</si>
  <si>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</si>
  <si>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</si>
  <si>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</si>
  <si>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</si>
  <si>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</si>
  <si>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</si>
  <si>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</si>
  <si>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</si>
  <si>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</si>
  <si>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</si>
  <si>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</si>
  <si>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</si>
  <si>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</si>
  <si>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</si>
  <si>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</si>
  <si>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</si>
  <si>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</si>
  <si>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</si>
  <si>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</si>
  <si>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</si>
  <si>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</si>
  <si>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</si>
  <si>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</si>
  <si>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</si>
  <si>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</si>
  <si>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</si>
  <si>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</si>
  <si>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</si>
  <si>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</si>
  <si>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</si>
  <si>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</si>
  <si>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</si>
  <si>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</si>
  <si>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</si>
  <si>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</si>
  <si>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</si>
  <si>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</si>
  <si>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</si>
  <si>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</si>
  <si>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</si>
  <si>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</si>
  <si>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</si>
  <si>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</si>
  <si>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</si>
  <si>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</si>
  <si>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</si>
  <si>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</si>
  <si>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</si>
  <si>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</si>
  <si>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</si>
  <si>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</si>
  <si>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</si>
  <si>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</si>
  <si>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</si>
  <si>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</si>
  <si>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</si>
  <si>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</si>
  <si>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</si>
  <si>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</si>
  <si>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</si>
  <si>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</si>
  <si>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</si>
  <si>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</si>
  <si>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</si>
  <si>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</si>
  <si>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</si>
  <si>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</si>
  <si>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</si>
  <si>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</si>
  <si>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</si>
  <si>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</si>
  <si>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</si>
  <si>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</si>
  <si>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</si>
  <si>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</si>
  <si>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</si>
  <si>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</si>
  <si>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</si>
  <si>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</si>
  <si>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</si>
  <si>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</si>
  <si>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</si>
  <si>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</si>
  <si>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</si>
  <si>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</si>
  <si>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</si>
  <si>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</si>
  <si>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</si>
  <si>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</si>
  <si>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</si>
  <si>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</si>
  <si>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</si>
  <si>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</si>
  <si>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</si>
  <si>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</si>
  <si>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</si>
  <si>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</si>
  <si>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</si>
  <si>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</si>
  <si>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</si>
  <si>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</si>
  <si>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</si>
  <si>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</si>
  <si>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</si>
  <si>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</si>
  <si>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</si>
  <si>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</si>
  <si>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</si>
  <si>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</si>
  <si>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</si>
  <si>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</si>
  <si>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</si>
  <si>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</si>
  <si>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</si>
  <si>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</si>
  <si>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</si>
  <si>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</si>
  <si>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</si>
  <si>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</si>
  <si>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</si>
  <si>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</si>
  <si>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</si>
  <si>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</si>
  <si>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</si>
  <si>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</si>
  <si>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</si>
  <si>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</si>
  <si>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</si>
  <si>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</si>
  <si>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</si>
  <si>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</si>
  <si>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</si>
  <si>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</si>
  <si>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</si>
  <si>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</si>
  <si>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</si>
  <si>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</si>
  <si>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</si>
  <si>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</si>
  <si>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</si>
  <si>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</si>
  <si>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</si>
  <si>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</si>
  <si>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</si>
  <si>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</si>
  <si>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</si>
  <si>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</si>
  <si>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</si>
  <si>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</si>
  <si>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</si>
  <si>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</si>
  <si>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</si>
  <si>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</si>
  <si>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</si>
  <si>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</si>
  <si>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</si>
  <si>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</si>
  <si>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</si>
  <si>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</si>
  <si>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</si>
  <si>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</si>
  <si>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</si>
  <si>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</si>
  <si>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</si>
  <si>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</si>
  <si>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</si>
  <si>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</si>
  <si>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</si>
  <si>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</si>
  <si>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</si>
  <si>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</si>
  <si>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</si>
  <si>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</si>
  <si>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</si>
  <si>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</si>
  <si>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</si>
  <si>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</si>
  <si>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</si>
  <si>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</si>
  <si>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</si>
  <si>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</si>
  <si>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</si>
  <si>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</si>
  <si>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</si>
  <si>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</si>
  <si>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</si>
  <si>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</si>
  <si>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</si>
  <si>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</si>
  <si>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</si>
  <si>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</si>
  <si>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</si>
  <si>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</si>
  <si>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</si>
  <si>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</si>
  <si>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</si>
  <si>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</si>
  <si>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</si>
  <si>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</si>
  <si>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</si>
  <si>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</si>
  <si>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</si>
  <si>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</si>
  <si>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</si>
  <si>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</si>
  <si>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</si>
  <si>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</si>
  <si>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</si>
  <si>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</si>
  <si>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</si>
  <si>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</si>
  <si>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</si>
  <si>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</si>
  <si>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</si>
  <si>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</si>
  <si>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</si>
  <si>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</si>
  <si>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</si>
  <si>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</si>
  <si>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</si>
  <si>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</si>
  <si>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</si>
  <si>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</si>
  <si>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</si>
  <si>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</si>
  <si>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</si>
  <si>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</si>
  <si>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</si>
  <si>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</si>
  <si>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</si>
  <si>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</si>
  <si>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</si>
  <si>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</si>
  <si>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</si>
  <si>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</si>
  <si>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</si>
  <si>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</si>
  <si>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</si>
  <si>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</si>
  <si>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</si>
  <si>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</si>
  <si>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</si>
  <si>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</si>
  <si>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</si>
  <si>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</si>
  <si>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</si>
  <si>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</si>
  <si>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</si>
  <si>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</si>
  <si>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</si>
  <si>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</si>
  <si>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</si>
  <si>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</si>
  <si>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</si>
  <si>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</si>
  <si>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</si>
  <si>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</si>
  <si>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</si>
  <si>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</si>
  <si>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</si>
  <si>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</si>
  <si>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</si>
  <si>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</si>
  <si>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</si>
  <si>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</si>
  <si>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</si>
  <si>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</si>
  <si>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</si>
  <si>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</si>
  <si>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</si>
  <si>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</si>
  <si>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</si>
  <si>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</si>
  <si>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</si>
  <si>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</si>
  <si>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</si>
  <si>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</si>
  <si>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</si>
  <si>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</si>
  <si>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</si>
  <si>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</si>
  <si>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</si>
  <si>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</si>
  <si>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</si>
  <si>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</si>
  <si>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</si>
  <si>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</si>
  <si>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</si>
  <si>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</si>
  <si>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</si>
  <si>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</si>
  <si>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</si>
  <si>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</si>
  <si>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</si>
  <si>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</si>
  <si>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</si>
  <si>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</si>
  <si>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</si>
  <si>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</si>
  <si>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</si>
  <si>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</si>
  <si>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</si>
  <si>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</si>
  <si>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</si>
  <si>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</si>
  <si>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</si>
  <si>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</si>
  <si>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</si>
  <si>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</si>
  <si>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</si>
  <si>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</si>
  <si>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</si>
  <si>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</si>
  <si>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</si>
  <si>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</si>
  <si>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</si>
  <si>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</si>
  <si>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</si>
  <si>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</si>
  <si>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</si>
  <si>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</si>
  <si>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</si>
  <si>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</si>
  <si>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</si>
  <si>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</si>
  <si>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</si>
  <si>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</si>
  <si>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</si>
  <si>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</si>
  <si>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</si>
  <si>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</si>
  <si>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</si>
  <si>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</si>
  <si>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</si>
  <si>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</si>
  <si>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</si>
  <si>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</si>
  <si>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</si>
  <si>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</si>
  <si>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</si>
  <si>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</si>
  <si>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</si>
  <si>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</si>
  <si>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</si>
  <si>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</si>
  <si>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</si>
  <si>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</si>
  <si>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</si>
  <si>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</si>
  <si>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</si>
  <si>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</si>
  <si>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</si>
  <si>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</si>
  <si>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</si>
  <si>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</si>
  <si>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</si>
  <si>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</si>
  <si>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</si>
  <si>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</si>
  <si>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</si>
  <si>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</si>
  <si>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</si>
  <si>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</si>
  <si>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</si>
  <si>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</si>
  <si>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</si>
  <si>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</si>
  <si>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</si>
  <si>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</si>
  <si>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</si>
  <si>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</si>
  <si>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</si>
  <si>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</si>
  <si>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</si>
  <si>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</si>
  <si>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</si>
  <si>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</si>
  <si>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</si>
  <si>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</si>
  <si>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</si>
  <si>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</si>
  <si>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</si>
  <si>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</si>
  <si>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</si>
  <si>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</si>
  <si>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</si>
  <si>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</si>
  <si>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</si>
  <si>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</si>
  <si>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</si>
  <si>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</si>
  <si>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</si>
  <si>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</si>
  <si>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</si>
  <si>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</si>
  <si>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</si>
  <si>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</si>
  <si>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</si>
  <si>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</si>
  <si>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</si>
  <si>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</si>
  <si>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</si>
  <si>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</si>
  <si>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</si>
  <si>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</si>
  <si>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</si>
  <si>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</si>
  <si>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</si>
  <si>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</si>
  <si>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</si>
  <si>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</si>
  <si>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</si>
  <si>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</si>
  <si>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</si>
  <si>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</si>
  <si>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</si>
  <si>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</si>
  <si>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</si>
  <si>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</si>
  <si>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</si>
  <si>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</si>
  <si>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</si>
  <si>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</si>
  <si>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</si>
  <si>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</si>
  <si>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</si>
  <si>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</si>
  <si>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</si>
  <si>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</si>
  <si>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</si>
  <si>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</si>
  <si>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</si>
  <si>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</si>
  <si>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</si>
  <si>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</si>
  <si>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</si>
  <si>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</si>
  <si>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</si>
  <si>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</si>
  <si>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</si>
  <si>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</si>
  <si>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</si>
  <si>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</si>
  <si>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</si>
  <si>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</si>
  <si>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</si>
  <si>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</si>
  <si>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</si>
  <si>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</si>
  <si>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</si>
  <si>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</si>
  <si>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</si>
  <si>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</si>
  <si>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</si>
  <si>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</si>
  <si>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</si>
  <si>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</si>
  <si>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</si>
  <si>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</si>
  <si>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</si>
  <si>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</si>
  <si>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</si>
  <si>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</si>
  <si>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</si>
  <si>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</si>
  <si>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</si>
  <si>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</si>
  <si>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</si>
  <si>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</si>
  <si>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</si>
  <si>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</si>
  <si>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</si>
  <si>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</si>
  <si>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</si>
  <si>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</si>
  <si>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</si>
  <si>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</si>
  <si>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</si>
  <si>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</si>
  <si>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</si>
  <si>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</si>
  <si>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</si>
  <si>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</si>
  <si>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</si>
  <si>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</si>
  <si>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</si>
  <si>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</si>
  <si>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</si>
  <si>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</si>
  <si>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</si>
  <si>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</si>
  <si>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</si>
  <si>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</si>
  <si>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</si>
  <si>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</si>
  <si>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</si>
  <si>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</si>
  <si>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</si>
  <si>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</si>
  <si>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</si>
  <si>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</si>
  <si>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</si>
  <si>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</si>
  <si>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</si>
  <si>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</si>
  <si>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</si>
  <si>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</si>
  <si>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</si>
  <si>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</si>
  <si>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</si>
  <si>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</si>
  <si>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</si>
  <si>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</si>
  <si>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</si>
  <si>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</si>
  <si>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</si>
  <si>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</si>
  <si>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</si>
  <si>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</si>
  <si>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</si>
  <si>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</si>
  <si>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</si>
  <si>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</si>
  <si>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</si>
  <si>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</si>
  <si>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</si>
  <si>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</si>
  <si>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</si>
  <si>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</si>
  <si>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</si>
  <si>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</si>
  <si>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</si>
  <si>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</si>
  <si>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</si>
  <si>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</si>
  <si>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</si>
  <si>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</si>
  <si>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</si>
  <si>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</si>
  <si>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</si>
  <si>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</si>
  <si>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</si>
  <si>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</si>
  <si>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</si>
  <si>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</si>
  <si>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</si>
  <si>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</si>
  <si>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</si>
  <si>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</si>
  <si>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</si>
  <si>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</si>
  <si>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</si>
  <si>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</si>
  <si>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</si>
  <si>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</si>
  <si>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</si>
  <si>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</si>
  <si>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</si>
  <si>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</si>
  <si>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</si>
  <si>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</si>
  <si>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</si>
  <si>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</si>
  <si>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</si>
  <si>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</si>
  <si>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</si>
  <si>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</si>
  <si>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</si>
  <si>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</si>
  <si>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</si>
  <si>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</si>
  <si>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</si>
  <si>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</si>
  <si>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</si>
  <si>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</si>
  <si>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</si>
  <si>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</si>
  <si>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</si>
  <si>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</si>
  <si>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</si>
  <si>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</si>
  <si>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</si>
  <si>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</si>
  <si>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</si>
  <si>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</si>
  <si>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</si>
  <si>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</si>
  <si>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</si>
  <si>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</si>
  <si>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</si>
  <si>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</si>
  <si>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</si>
  <si>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</si>
  <si>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</si>
  <si>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</si>
  <si>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</si>
  <si>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</si>
  <si>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</si>
  <si>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</si>
  <si>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</si>
  <si>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</si>
  <si>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</si>
  <si>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</si>
  <si>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</si>
  <si>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</si>
  <si>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</si>
  <si>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</si>
  <si>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</si>
  <si>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</si>
  <si>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</si>
  <si>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</si>
  <si>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</si>
  <si>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</si>
  <si>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</si>
  <si>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</si>
  <si>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</si>
  <si>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</si>
  <si>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</si>
  <si>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</si>
  <si>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</si>
  <si>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</si>
  <si>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</si>
  <si>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</si>
  <si>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</si>
  <si>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</si>
  <si>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</si>
  <si>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</si>
  <si>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</si>
  <si>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</si>
  <si>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</si>
  <si>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</si>
  <si>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</si>
  <si>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</si>
  <si>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</si>
  <si>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</si>
  <si>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</si>
  <si>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</si>
  <si>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</si>
  <si>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</si>
  <si>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</si>
  <si>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</si>
  <si>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</si>
  <si>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</si>
  <si>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</si>
  <si>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</si>
  <si>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</si>
  <si>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</si>
  <si>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</si>
  <si>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</si>
  <si>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</si>
  <si>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</si>
  <si>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</si>
  <si>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</si>
  <si>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</si>
  <si>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</si>
  <si>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</si>
  <si>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</si>
  <si>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</si>
  <si>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</si>
  <si>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</si>
  <si>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</si>
  <si>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</si>
  <si>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</si>
  <si>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</si>
  <si>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</si>
  <si>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</si>
  <si>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</si>
  <si>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</si>
  <si>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</si>
  <si>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</si>
  <si>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</si>
  <si>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</si>
  <si>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</si>
  <si>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</si>
  <si>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</si>
  <si>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</si>
  <si>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</si>
  <si>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</si>
  <si>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</si>
  <si>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</si>
  <si>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</si>
  <si>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</si>
  <si>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</si>
  <si>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</si>
  <si>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</si>
  <si>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</si>
  <si>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</si>
  <si>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</si>
  <si>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</si>
  <si>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</si>
  <si>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</si>
  <si>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</si>
  <si>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</si>
  <si>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</si>
  <si>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</si>
  <si>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</si>
  <si>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</si>
  <si>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</si>
  <si>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</si>
  <si>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</si>
  <si>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</si>
  <si>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</si>
  <si>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</si>
  <si>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</si>
  <si>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</si>
  <si>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</si>
  <si>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</si>
  <si>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</si>
  <si>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</si>
  <si>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</si>
  <si>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</si>
  <si>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</si>
  <si>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</si>
  <si>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</si>
  <si>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</si>
  <si>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</si>
  <si>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</si>
  <si>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</si>
  <si>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</si>
  <si>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</si>
  <si>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</si>
  <si>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</si>
  <si>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</si>
  <si>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</si>
  <si>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</si>
  <si>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</si>
  <si>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</si>
  <si>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</si>
  <si>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</si>
  <si>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</si>
  <si>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</si>
  <si>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</si>
  <si>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</si>
  <si>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</si>
  <si>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</si>
  <si>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</si>
  <si>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</si>
  <si>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</si>
  <si>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</si>
  <si>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</si>
  <si>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</si>
  <si>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</si>
  <si>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</si>
  <si>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</si>
  <si>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</si>
  <si>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</si>
  <si>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</si>
  <si>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</si>
  <si>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</si>
  <si>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</si>
  <si>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</si>
  <si>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</si>
  <si>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</si>
  <si>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</si>
  <si>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</si>
  <si>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</si>
  <si>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</si>
  <si>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</si>
  <si>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</si>
  <si>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</si>
  <si>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</si>
  <si>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</si>
  <si>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</si>
  <si>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</si>
  <si>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</si>
  <si>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</si>
  <si>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</si>
  <si>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</si>
  <si>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</si>
  <si>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</si>
  <si>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</si>
  <si>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</si>
  <si>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</si>
  <si>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</si>
  <si>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</si>
  <si>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</si>
  <si>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</si>
  <si>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</si>
  <si>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</si>
  <si>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</si>
  <si>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</si>
  <si>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</si>
  <si>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</si>
  <si>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</si>
  <si>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</si>
  <si>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</si>
  <si>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</si>
  <si>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</si>
  <si>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</si>
  <si>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</si>
  <si>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</si>
  <si>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</si>
  <si>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</si>
  <si>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</si>
  <si>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</si>
  <si>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</si>
  <si>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</si>
  <si>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</si>
  <si>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</si>
  <si>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</si>
  <si>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</si>
  <si>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</si>
  <si>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</si>
  <si>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</si>
  <si>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</si>
  <si>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</si>
  <si>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</si>
  <si>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</si>
  <si>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</si>
  <si>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</si>
  <si>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</si>
  <si>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</si>
  <si>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</si>
  <si>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</si>
  <si>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</si>
  <si>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</si>
  <si>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</si>
  <si>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</si>
  <si>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</si>
  <si>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</si>
  <si>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</si>
  <si>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</si>
  <si>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</si>
  <si>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</si>
  <si>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</si>
  <si>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</si>
  <si>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</si>
  <si>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</si>
  <si>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</si>
  <si>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</si>
  <si>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</si>
  <si>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</si>
  <si>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</si>
  <si>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</si>
  <si>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</si>
  <si>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</si>
  <si>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</si>
  <si>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</si>
  <si>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</si>
  <si>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</si>
  <si>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</si>
  <si>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</si>
  <si>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</si>
  <si>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</si>
  <si>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</si>
  <si>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</si>
  <si>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</si>
  <si>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</si>
  <si>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</si>
  <si>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</si>
  <si>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</si>
  <si>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</si>
  <si>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</si>
  <si>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</si>
  <si>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</si>
  <si>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</si>
  <si>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</si>
  <si>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</si>
  <si>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</si>
  <si>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</si>
  <si>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</si>
  <si>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</si>
  <si>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</si>
  <si>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</si>
  <si>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</si>
  <si>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</si>
  <si>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</si>
  <si>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</si>
  <si>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</si>
  <si>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</si>
  <si>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</si>
  <si>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</si>
  <si>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</si>
  <si>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</si>
  <si>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</si>
  <si>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</si>
  <si>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</si>
  <si>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</si>
  <si>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</si>
  <si>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</si>
  <si>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</si>
  <si>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</si>
  <si>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</si>
  <si>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</si>
  <si>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</si>
  <si>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</si>
  <si>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</si>
  <si>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</si>
  <si>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</si>
  <si>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</si>
  <si>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</si>
  <si>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</si>
  <si>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</si>
  <si>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</si>
  <si>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</si>
  <si>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</si>
  <si>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</si>
  <si>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</si>
  <si>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</si>
  <si>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</si>
  <si>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</si>
  <si>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</si>
  <si>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</si>
  <si>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</si>
  <si>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</si>
  <si>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</si>
  <si>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</si>
  <si>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</si>
  <si>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</si>
  <si>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</si>
  <si>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</si>
  <si>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</si>
  <si>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</si>
  <si>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</si>
  <si>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</si>
  <si>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</si>
  <si>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</si>
  <si>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</si>
  <si>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</si>
  <si>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</si>
  <si>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</si>
  <si>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</si>
  <si>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</si>
  <si>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</si>
  <si>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</si>
  <si>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</si>
  <si>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</si>
  <si>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</si>
  <si>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</si>
  <si>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</si>
  <si>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</si>
  <si>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</si>
  <si>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</si>
  <si>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</si>
  <si>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</si>
  <si>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</si>
  <si>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</si>
  <si>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</si>
  <si>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</si>
  <si>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</si>
  <si>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</si>
  <si>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</si>
  <si>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</si>
  <si>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</si>
  <si>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</si>
  <si>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</si>
  <si>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</si>
  <si>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</si>
  <si>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</si>
  <si>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</si>
  <si>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</si>
  <si>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</si>
  <si>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</si>
  <si>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</si>
  <si>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</si>
  <si>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</si>
  <si>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</si>
  <si>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</si>
  <si>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</si>
  <si>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</si>
  <si>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</si>
  <si>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</si>
  <si>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</si>
  <si>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</si>
  <si>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</si>
  <si>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</si>
  <si>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</si>
  <si>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</si>
  <si>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</si>
  <si>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</si>
  <si>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</si>
  <si>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</si>
  <si>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</si>
  <si>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</si>
  <si>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</si>
  <si>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</si>
  <si>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</si>
  <si>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</si>
  <si>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</si>
  <si>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</si>
  <si>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</si>
  <si>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</si>
  <si>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</si>
  <si>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</si>
  <si>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</si>
  <si>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</si>
  <si>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</si>
  <si>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</si>
  <si>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</si>
  <si>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</si>
  <si>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</si>
  <si>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</si>
  <si>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</si>
  <si>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</si>
  <si>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</si>
  <si>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</si>
  <si>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</si>
  <si>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</si>
  <si>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</si>
  <si>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</si>
  <si>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</si>
  <si>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</si>
  <si>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</si>
  <si>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</si>
  <si>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</si>
  <si>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</si>
  <si>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</si>
  <si>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</si>
  <si>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</si>
  <si>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</si>
  <si>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</si>
  <si>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</si>
  <si>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</si>
  <si>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</si>
  <si>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</si>
  <si>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</si>
  <si>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</si>
  <si>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</si>
  <si>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</si>
  <si>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</si>
  <si>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</si>
  <si>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</si>
  <si>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</si>
  <si>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</si>
  <si>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</si>
  <si>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</si>
  <si>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</si>
  <si>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</si>
  <si>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</si>
  <si>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</si>
  <si>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</si>
  <si>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</si>
  <si>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</si>
  <si>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</si>
  <si>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</si>
  <si>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</si>
  <si>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</si>
  <si>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</si>
  <si>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</si>
  <si>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</si>
  <si>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</si>
  <si>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</si>
  <si>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</si>
  <si>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</si>
  <si>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</si>
  <si>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</si>
  <si>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</si>
  <si>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</si>
  <si>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</si>
  <si>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</si>
  <si>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</si>
  <si>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</si>
  <si>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</si>
  <si>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</si>
  <si>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</si>
  <si>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</si>
  <si>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</si>
  <si>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</si>
  <si>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</si>
  <si>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</si>
  <si>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</si>
  <si>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</si>
  <si>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</si>
  <si>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</si>
  <si>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</si>
  <si>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</si>
  <si>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</si>
  <si>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</si>
  <si>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</si>
  <si>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</si>
  <si>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</si>
  <si>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</si>
  <si>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</si>
  <si>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</si>
  <si>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</si>
  <si>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</si>
  <si>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</si>
  <si>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</si>
  <si>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</si>
  <si>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</si>
  <si>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</si>
  <si>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</si>
  <si>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</si>
  <si>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</si>
  <si>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</si>
  <si>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</si>
  <si>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</si>
  <si>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</si>
  <si>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</si>
  <si>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</si>
  <si>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</si>
  <si>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</si>
  <si>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</si>
  <si>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</si>
  <si>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</si>
  <si>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</si>
  <si>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</si>
  <si>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</si>
  <si>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</si>
  <si>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</si>
  <si>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</si>
  <si>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</si>
  <si>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</si>
  <si>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</si>
  <si>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</si>
  <si>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</si>
  <si>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</si>
  <si>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</si>
  <si>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</si>
  <si>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</si>
  <si>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</si>
  <si>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</si>
  <si>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</si>
  <si>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</si>
  <si>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</si>
  <si>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</si>
  <si>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</si>
  <si>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</si>
  <si>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</si>
  <si>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</si>
  <si>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</si>
  <si>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</si>
  <si>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</si>
  <si>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</si>
  <si>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</si>
  <si>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</si>
  <si>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</si>
  <si>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</si>
  <si>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</si>
  <si>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</si>
  <si>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</si>
  <si>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</si>
  <si>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</si>
  <si>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</si>
  <si>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</si>
  <si>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</si>
  <si>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</si>
  <si>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</si>
  <si>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</si>
  <si>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</si>
  <si>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</si>
  <si>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</si>
  <si>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</si>
  <si>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</si>
  <si>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</si>
  <si>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</si>
  <si>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</si>
  <si>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</si>
  <si>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</si>
  <si>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</si>
  <si>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</si>
  <si>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</si>
  <si>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</si>
  <si>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</si>
  <si>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</si>
  <si>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</si>
  <si>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</si>
  <si>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</si>
  <si>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</si>
  <si>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</si>
  <si>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</si>
  <si>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</si>
  <si>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</si>
  <si>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</si>
  <si>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</si>
  <si>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</si>
  <si>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</si>
  <si>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</si>
  <si>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</si>
  <si>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</si>
  <si>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</si>
  <si>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</si>
  <si>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</si>
  <si>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</si>
  <si>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</si>
  <si>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</si>
  <si>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</si>
  <si>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</si>
  <si>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</si>
  <si>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</si>
  <si>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</si>
  <si>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</si>
  <si>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</si>
  <si>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</si>
  <si>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</si>
  <si>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</si>
  <si>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</si>
  <si>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</si>
  <si>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</si>
  <si>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</si>
  <si>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</si>
  <si>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</si>
  <si>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</si>
  <si>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</si>
  <si>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</si>
  <si>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</si>
  <si>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</si>
  <si>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</si>
  <si>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</si>
  <si>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</si>
  <si>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</si>
  <si>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</si>
  <si>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</si>
  <si>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</si>
  <si>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</si>
  <si>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</si>
  <si>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</si>
  <si>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</si>
  <si>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</si>
  <si>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</si>
  <si>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</si>
  <si>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</si>
  <si>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</si>
  <si>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</si>
  <si>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</si>
  <si>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</si>
  <si>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</si>
  <si>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</si>
  <si>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</si>
  <si>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</si>
  <si>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</si>
  <si>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</si>
  <si>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</si>
  <si>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</si>
  <si>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</si>
  <si>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</si>
  <si>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</si>
  <si>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</si>
  <si>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</si>
  <si>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</si>
  <si>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</si>
  <si>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</si>
  <si>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</si>
  <si>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</si>
  <si>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</si>
  <si>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</si>
  <si>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</si>
  <si>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</si>
  <si>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</si>
  <si>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</si>
  <si>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</si>
  <si>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</si>
  <si>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</si>
  <si>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</si>
  <si>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</si>
  <si>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</si>
  <si>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</si>
  <si>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</si>
  <si>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</si>
  <si>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</si>
  <si>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</si>
  <si>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</si>
  <si>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</si>
  <si>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</si>
  <si>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</si>
  <si>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</si>
  <si>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</si>
  <si>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</si>
  <si>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</si>
  <si>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</si>
  <si>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</si>
  <si>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</si>
  <si>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</si>
  <si>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</si>
  <si>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</si>
  <si>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</si>
  <si>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</si>
  <si>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</si>
  <si>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</si>
  <si>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</si>
  <si>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</si>
  <si>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</si>
  <si>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</si>
  <si>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</si>
  <si>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</si>
  <si>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</si>
  <si>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</si>
  <si>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</si>
  <si>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</si>
  <si>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</si>
  <si>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</si>
  <si>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</si>
  <si>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</si>
  <si>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</si>
  <si>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</si>
  <si>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</si>
  <si>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</si>
  <si>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</si>
  <si>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</si>
  <si>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</si>
  <si>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</si>
  <si>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</si>
  <si>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</si>
  <si>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</si>
  <si>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</si>
  <si>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</si>
  <si>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</si>
  <si>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</si>
  <si>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</si>
  <si>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</si>
  <si>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</si>
  <si>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</si>
  <si>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</si>
  <si>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</si>
  <si>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</si>
  <si>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</si>
  <si>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</si>
  <si>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</si>
  <si>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</si>
  <si>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</si>
  <si>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</si>
  <si>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</si>
  <si>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</si>
  <si>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</si>
  <si>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</si>
  <si>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</si>
  <si>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</si>
  <si>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</si>
  <si>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</si>
  <si>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</si>
  <si>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</si>
  <si>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</si>
  <si>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</si>
  <si>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</si>
  <si>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</si>
  <si>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</si>
  <si>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</si>
  <si>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</si>
  <si>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</si>
  <si>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</si>
  <si>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</si>
  <si>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</si>
  <si>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</si>
  <si>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</si>
  <si>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</si>
  <si>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</si>
  <si>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</si>
  <si>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</si>
  <si>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</si>
  <si>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</si>
  <si>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</si>
  <si>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</si>
  <si>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</si>
  <si>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</si>
  <si>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</si>
  <si>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</si>
  <si>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</si>
  <si>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</si>
  <si>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</si>
  <si>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</si>
  <si>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</si>
  <si>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</si>
  <si>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</si>
  <si>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</si>
  <si>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</si>
  <si>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</si>
  <si>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</si>
  <si>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</si>
  <si>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</si>
  <si>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</si>
  <si>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</si>
  <si>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</si>
  <si>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</si>
  <si>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</si>
  <si>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</si>
  <si>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</si>
  <si>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</si>
  <si>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</si>
  <si>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</si>
  <si>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</si>
  <si>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</si>
  <si>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</si>
  <si>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</si>
  <si>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</si>
  <si>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</si>
  <si>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</si>
  <si>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</si>
  <si>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</si>
  <si>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</si>
  <si>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</si>
  <si>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</si>
  <si>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</si>
  <si>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</si>
  <si>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</si>
  <si>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</si>
  <si>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</si>
  <si>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</si>
  <si>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</si>
  <si>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</si>
  <si>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</si>
  <si>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</si>
  <si>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</si>
  <si>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</si>
  <si>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</si>
  <si>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</si>
  <si>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</si>
  <si>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</si>
  <si>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</si>
  <si>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</si>
  <si>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</si>
  <si>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</si>
  <si>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</si>
  <si>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</si>
  <si>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</si>
  <si>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</si>
  <si>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</si>
  <si>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</si>
  <si>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</si>
  <si>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</si>
  <si>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</si>
  <si>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</si>
  <si>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</si>
  <si>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</si>
  <si>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</si>
  <si>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</si>
  <si>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</si>
  <si>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</si>
  <si>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</si>
  <si>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</si>
  <si>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</si>
  <si>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</si>
  <si>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</si>
  <si>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</si>
  <si>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</si>
  <si>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</si>
  <si>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</si>
  <si>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</si>
  <si>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</si>
  <si>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</si>
  <si>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</si>
  <si>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</si>
  <si>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</si>
  <si>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</si>
  <si>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</si>
  <si>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</si>
  <si>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</si>
  <si>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</si>
  <si>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</si>
  <si>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</si>
  <si>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</si>
  <si>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</si>
  <si>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</si>
  <si>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</si>
  <si>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</si>
  <si>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</si>
  <si>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</si>
  <si>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</si>
  <si>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</si>
  <si>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</si>
  <si>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</si>
  <si>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</si>
  <si>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</si>
  <si>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</si>
  <si>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</si>
  <si>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</si>
  <si>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</si>
  <si>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</si>
  <si>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</si>
  <si>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</si>
  <si>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</si>
  <si>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</si>
  <si>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</si>
  <si>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</si>
  <si>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</si>
  <si>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</si>
  <si>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</si>
  <si>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</si>
  <si>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</si>
  <si>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</si>
  <si>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</si>
  <si>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</si>
  <si>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</si>
  <si>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</si>
  <si>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</si>
  <si>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</si>
  <si>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</si>
  <si>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</si>
  <si>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</si>
  <si>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</si>
  <si>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</si>
  <si>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</si>
  <si>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</si>
  <si>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</si>
  <si>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</si>
  <si>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</si>
  <si>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</si>
  <si>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</si>
  <si>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</si>
  <si>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</si>
  <si>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</si>
  <si>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</si>
  <si>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</si>
  <si>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</si>
  <si>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</si>
  <si>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</si>
  <si>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</si>
  <si>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</si>
  <si>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</si>
  <si>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</si>
  <si>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</si>
  <si>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</si>
  <si>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</si>
  <si>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</si>
  <si>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</si>
  <si>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</si>
  <si>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</si>
  <si>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</si>
  <si>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</si>
  <si>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</si>
  <si>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</si>
  <si>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</si>
  <si>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</si>
  <si>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</si>
  <si>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</si>
  <si>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</si>
  <si>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</si>
  <si>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</si>
  <si>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</si>
  <si>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</si>
  <si>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</si>
  <si>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</si>
  <si>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</si>
  <si>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</si>
  <si>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</si>
  <si>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</si>
  <si>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</si>
  <si>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</si>
  <si>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</si>
  <si>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</si>
  <si>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</si>
  <si>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</si>
  <si>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</si>
  <si>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</si>
  <si>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</si>
  <si>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</si>
  <si>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</si>
  <si>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</si>
  <si>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</si>
  <si>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</si>
  <si>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</si>
  <si>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</si>
  <si>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</si>
  <si>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</si>
  <si>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</si>
  <si>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</si>
  <si>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</si>
  <si>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</si>
  <si>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</si>
  <si>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</si>
  <si>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</si>
  <si>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</si>
  <si>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</si>
  <si>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</si>
  <si>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</si>
  <si>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</si>
  <si>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</si>
  <si>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</si>
  <si>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</si>
  <si>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</si>
  <si>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</si>
  <si>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</si>
  <si>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</si>
  <si>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</si>
  <si>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</si>
  <si>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</si>
  <si>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</si>
  <si>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</si>
  <si>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</si>
  <si>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</si>
  <si>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</si>
  <si>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</si>
  <si>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</si>
  <si>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</si>
  <si>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</si>
  <si>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</si>
  <si>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</si>
  <si>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</si>
  <si>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</si>
  <si>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</si>
  <si>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</si>
  <si>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</si>
  <si>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</si>
  <si>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</si>
  <si>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</si>
  <si>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</si>
  <si>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</si>
  <si>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</si>
  <si>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</si>
  <si>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</si>
  <si>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</si>
  <si>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</si>
  <si>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</si>
  <si>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</si>
  <si>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</si>
  <si>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</si>
  <si>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</si>
  <si>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</si>
  <si>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</si>
  <si>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</si>
  <si>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</si>
  <si>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</si>
  <si>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</si>
  <si>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</si>
  <si>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</si>
  <si>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</si>
  <si>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</si>
  <si>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</si>
  <si>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</si>
  <si>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</si>
  <si>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</si>
  <si>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</si>
  <si>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</si>
  <si>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</si>
  <si>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</si>
  <si>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</si>
  <si>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</si>
  <si>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</si>
  <si>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</si>
  <si>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</si>
  <si>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</si>
  <si>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</si>
  <si>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</si>
  <si>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</si>
  <si>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</si>
  <si>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</si>
  <si>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</si>
  <si>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</si>
  <si>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</si>
  <si>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</si>
  <si>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</si>
  <si>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</si>
  <si>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</si>
  <si>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</si>
  <si>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</si>
  <si>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</si>
  <si>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</si>
  <si>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</si>
  <si>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</si>
  <si>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</si>
  <si>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</si>
  <si>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</si>
  <si>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</si>
  <si>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</si>
  <si>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</si>
  <si>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</si>
  <si>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</si>
  <si>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</si>
  <si>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</si>
  <si>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</si>
  <si>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</si>
  <si>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</si>
  <si>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</si>
  <si>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</si>
  <si>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</si>
  <si>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</si>
  <si>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</si>
  <si>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</si>
  <si>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</si>
  <si>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</si>
  <si>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</si>
  <si>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</si>
  <si>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</si>
  <si>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</si>
  <si>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</si>
  <si>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</si>
  <si>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</si>
  <si>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</si>
  <si>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</si>
  <si>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</si>
  <si>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</si>
  <si>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</si>
  <si>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</si>
  <si>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</si>
  <si>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</si>
  <si>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</si>
  <si>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</si>
  <si>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</si>
  <si>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</si>
  <si>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</si>
  <si>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</si>
  <si>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</si>
  <si>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</si>
  <si>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</si>
  <si>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</si>
  <si>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</si>
  <si>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</si>
  <si>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</si>
  <si>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</si>
  <si>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</si>
  <si>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</si>
  <si>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</si>
  <si>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</si>
  <si>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</si>
  <si>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</si>
  <si>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</si>
  <si>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</si>
  <si>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</si>
  <si>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</si>
  <si>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</si>
  <si>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</si>
  <si>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</si>
  <si>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</si>
  <si>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</si>
  <si>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</si>
  <si>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</si>
  <si>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</si>
  <si>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</si>
  <si>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</si>
  <si>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</si>
  <si>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</si>
  <si>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</si>
  <si>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</si>
  <si>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</si>
  <si>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</si>
  <si>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</si>
  <si>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</si>
  <si>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</si>
  <si>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</si>
  <si>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</si>
  <si>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</si>
  <si>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</si>
  <si>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</si>
  <si>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</si>
  <si>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</si>
  <si>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</si>
  <si>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</si>
  <si>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</si>
  <si>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</si>
  <si>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</si>
  <si>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</si>
  <si>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</si>
  <si>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</si>
  <si>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</si>
  <si>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</si>
  <si>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</si>
  <si>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</si>
  <si>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</si>
  <si>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</si>
  <si>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</si>
  <si>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</si>
  <si>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</si>
  <si>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</si>
  <si>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</si>
  <si>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</si>
  <si>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</si>
  <si>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</si>
  <si>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</si>
  <si>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</si>
  <si>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</si>
  <si>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</si>
  <si>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</si>
  <si>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</si>
  <si>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</si>
  <si>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</si>
  <si>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</si>
  <si>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</si>
  <si>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</si>
  <si>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</si>
  <si>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</si>
  <si>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</si>
  <si>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</si>
  <si>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</si>
  <si>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</si>
  <si>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</si>
  <si>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</si>
  <si>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</si>
  <si>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</si>
  <si>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</si>
  <si>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</si>
  <si>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</si>
  <si>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</si>
  <si>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</si>
  <si>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</si>
  <si>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</si>
  <si>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</si>
  <si>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</si>
  <si>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</si>
  <si>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</si>
  <si>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</si>
  <si>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</si>
  <si>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</si>
  <si>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</si>
  <si>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</si>
  <si>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</si>
  <si>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</si>
  <si>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</si>
  <si>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</si>
  <si>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</si>
  <si>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</si>
  <si>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</si>
  <si>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</si>
  <si>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</si>
  <si>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</si>
  <si>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</si>
  <si>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</si>
  <si>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</si>
  <si>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</si>
  <si>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</si>
  <si>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</si>
  <si>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</si>
  <si>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</si>
  <si>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</si>
  <si>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</si>
  <si>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</si>
  <si>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</si>
  <si>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</si>
  <si>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</si>
  <si>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</si>
  <si>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</si>
  <si>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</si>
  <si>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</si>
  <si>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</si>
  <si>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</si>
  <si>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</si>
  <si>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</si>
  <si>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</si>
  <si>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</si>
  <si>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</si>
  <si>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</si>
  <si>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</si>
  <si>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</si>
  <si>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</si>
  <si>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</si>
  <si>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</si>
  <si>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</si>
  <si>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</si>
  <si>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</si>
  <si>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</si>
  <si>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</si>
  <si>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</si>
  <si>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</si>
  <si>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</si>
  <si>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</si>
  <si>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</si>
  <si>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</si>
  <si>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</si>
  <si>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</si>
  <si>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</si>
  <si>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</si>
  <si>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</si>
  <si>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</si>
  <si>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</si>
  <si>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</si>
  <si>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</si>
  <si>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</si>
  <si>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</si>
  <si>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</si>
  <si>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</si>
  <si>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</si>
  <si>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</si>
  <si>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</si>
  <si>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</si>
  <si>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</si>
  <si>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</si>
  <si>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</si>
  <si>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</si>
  <si>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</si>
  <si>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</si>
  <si>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</si>
  <si>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</si>
  <si>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</si>
  <si>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</si>
  <si>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</si>
  <si>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</si>
  <si>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</si>
  <si>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</si>
  <si>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</si>
  <si>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</si>
  <si>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</si>
  <si>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</si>
  <si>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</si>
  <si>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</si>
  <si>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</si>
  <si>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</si>
  <si>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</si>
  <si>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</si>
  <si>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</si>
  <si>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</si>
  <si>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</si>
  <si>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</si>
  <si>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</si>
  <si>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</si>
  <si>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</si>
  <si>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</si>
  <si>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</si>
  <si>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</si>
  <si>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</si>
  <si>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</si>
  <si>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</si>
  <si>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</si>
  <si>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</si>
  <si>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</si>
  <si>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</si>
  <si>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</si>
  <si>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</si>
  <si>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</si>
  <si>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</si>
  <si>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</si>
  <si>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</si>
  <si>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</si>
  <si>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</si>
  <si>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</si>
  <si>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</si>
  <si>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</si>
  <si>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</si>
  <si>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</si>
  <si>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</si>
  <si>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</si>
  <si>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</si>
  <si>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</si>
  <si>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</si>
  <si>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</si>
  <si>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</si>
  <si>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</si>
  <si>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</si>
  <si>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</si>
  <si>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</si>
  <si>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</si>
  <si>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</si>
  <si>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</si>
  <si>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</si>
  <si>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</si>
  <si>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</si>
  <si>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</si>
  <si>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</si>
  <si>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</si>
  <si>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</si>
  <si>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</si>
  <si>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</si>
  <si>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</si>
  <si>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</si>
  <si>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</si>
  <si>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</si>
  <si>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</si>
  <si>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</si>
  <si>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</si>
  <si>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</si>
  <si>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</si>
  <si>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</si>
  <si>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</si>
  <si>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</si>
  <si>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</si>
  <si>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</si>
  <si>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</si>
  <si>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</si>
  <si>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</si>
  <si>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</si>
  <si>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</si>
  <si>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</si>
  <si>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</si>
  <si>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</si>
  <si>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</si>
  <si>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</si>
  <si>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</si>
  <si>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</si>
  <si>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</si>
  <si>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</si>
  <si>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</si>
  <si>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</si>
  <si>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</si>
  <si>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</si>
  <si>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</si>
  <si>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</si>
  <si>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</si>
  <si>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</si>
  <si>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</si>
  <si>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</si>
  <si>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</si>
  <si>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</si>
  <si>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</si>
  <si>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</si>
  <si>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</si>
  <si>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</si>
  <si>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</si>
  <si>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</si>
  <si>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</si>
  <si>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</si>
  <si>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</si>
  <si>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</si>
  <si>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</si>
  <si>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</si>
  <si>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</si>
  <si>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</si>
  <si>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</si>
  <si>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</si>
  <si>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</si>
  <si>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</si>
  <si>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</si>
  <si>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</si>
  <si>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</si>
  <si>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</si>
  <si>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</si>
  <si>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</si>
  <si>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</si>
  <si>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</si>
  <si>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</si>
  <si>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</si>
  <si>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</si>
  <si>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</si>
  <si>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</si>
  <si>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</si>
  <si>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</si>
  <si>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</si>
  <si>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</si>
  <si>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</si>
  <si>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</si>
  <si>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</si>
  <si>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</si>
  <si>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</si>
  <si>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</si>
  <si>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</si>
  <si>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</si>
  <si>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</si>
  <si>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</si>
  <si>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</si>
  <si>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</si>
  <si>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</si>
  <si>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</si>
  <si>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</si>
  <si>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</si>
  <si>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</si>
  <si>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</si>
  <si>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</si>
  <si>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</si>
  <si>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</si>
  <si>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</si>
  <si>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</si>
  <si>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</si>
  <si>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</si>
  <si>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</si>
  <si>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</si>
  <si>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</si>
  <si>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</si>
  <si>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</si>
  <si>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</si>
  <si>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</si>
  <si>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</si>
  <si>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</si>
  <si>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</si>
  <si>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</si>
  <si>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</si>
  <si>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</si>
  <si>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</si>
  <si>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</si>
  <si>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</si>
  <si>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</si>
  <si>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</si>
  <si>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</si>
  <si>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</si>
  <si>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</si>
  <si>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</si>
  <si>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</si>
  <si>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</si>
  <si>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</si>
  <si>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</si>
  <si>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</si>
  <si>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</si>
  <si>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</si>
  <si>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</si>
  <si>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</si>
  <si>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</si>
  <si>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</si>
  <si>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</si>
  <si>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</si>
  <si>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</si>
  <si>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</si>
  <si>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</si>
  <si>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</si>
  <si>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</si>
  <si>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</si>
  <si>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</si>
  <si>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</si>
  <si>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</si>
  <si>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</si>
  <si>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</si>
  <si>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</si>
  <si>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</si>
  <si>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</si>
  <si>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</si>
  <si>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</si>
  <si>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</si>
  <si>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</si>
  <si>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</si>
  <si>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</si>
  <si>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</si>
  <si>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</si>
  <si>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</si>
  <si>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</si>
  <si>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</si>
  <si>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</si>
  <si>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</si>
  <si>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</si>
  <si>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</si>
  <si>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</si>
  <si>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</si>
  <si>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</si>
  <si>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</si>
  <si>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</si>
  <si>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</si>
  <si>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</si>
  <si>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</si>
  <si>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</si>
  <si>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</si>
  <si>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</si>
  <si>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</si>
  <si>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</si>
  <si>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</si>
  <si>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</si>
  <si>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</si>
  <si>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</si>
  <si>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</si>
  <si>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</si>
  <si>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</si>
  <si>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</si>
  <si>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</si>
  <si>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</si>
  <si>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</si>
  <si>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</si>
  <si>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</si>
  <si>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</si>
  <si>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</si>
  <si>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</si>
  <si>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</si>
  <si>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</si>
  <si>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</si>
  <si>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</si>
  <si>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</si>
  <si>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</si>
  <si>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</si>
  <si>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</si>
  <si>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</si>
  <si>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</si>
  <si>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</si>
  <si>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</si>
  <si>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</si>
  <si>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</si>
  <si>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</si>
  <si>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</si>
  <si>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</si>
  <si>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</si>
  <si>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</si>
  <si>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</si>
  <si>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</si>
  <si>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</si>
  <si>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</si>
  <si>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</si>
  <si>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</si>
  <si>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</si>
  <si>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</si>
  <si>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</si>
  <si>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</si>
  <si>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</si>
  <si>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</si>
  <si>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</si>
  <si>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</si>
  <si>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</si>
  <si>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</si>
  <si>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</si>
  <si>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</si>
  <si>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</si>
  <si>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</si>
  <si>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</si>
  <si>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</si>
  <si>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</si>
  <si>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</si>
  <si>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</si>
  <si>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</si>
  <si>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</si>
  <si>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</si>
  <si>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</si>
  <si>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</si>
  <si>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</si>
  <si>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</si>
  <si>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</si>
  <si>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</si>
  <si>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</si>
  <si>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</si>
  <si>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</si>
  <si>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</si>
  <si>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</si>
  <si>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</si>
  <si>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</si>
  <si>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</si>
  <si>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</si>
  <si>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</si>
  <si>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</si>
  <si>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</si>
  <si>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</si>
  <si>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</si>
  <si>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</si>
  <si>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</si>
  <si>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</si>
  <si>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</si>
  <si>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</si>
  <si>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</si>
  <si>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</si>
  <si>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</si>
  <si>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</si>
  <si>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</si>
  <si>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</si>
  <si>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</si>
  <si>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</si>
  <si>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</si>
  <si>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</si>
  <si>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</si>
  <si>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</si>
  <si>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</si>
  <si>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</si>
  <si>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</si>
  <si>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</si>
  <si>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</si>
  <si>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</si>
  <si>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</si>
  <si>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</si>
  <si>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</si>
  <si>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</si>
  <si>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</si>
  <si>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</si>
  <si>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</si>
  <si>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</si>
  <si>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</si>
  <si>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</si>
  <si>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</si>
  <si>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</si>
  <si>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</si>
  <si>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</si>
  <si>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</si>
  <si>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</si>
  <si>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</si>
  <si>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</si>
  <si>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</si>
  <si>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</si>
  <si>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</si>
  <si>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</si>
  <si>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</si>
  <si>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</si>
  <si>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</si>
  <si>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</si>
  <si>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</si>
  <si>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</si>
  <si>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</si>
  <si>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</si>
  <si>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</si>
  <si>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</si>
  <si>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</si>
  <si>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</si>
  <si>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</si>
  <si>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</si>
  <si>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</si>
  <si>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</si>
  <si>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</si>
  <si>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</si>
  <si>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</si>
  <si>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</si>
  <si>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</si>
  <si>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</si>
  <si>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</si>
  <si>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</si>
  <si>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</si>
  <si>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</si>
  <si>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</si>
  <si>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</si>
  <si>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</si>
  <si>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</si>
  <si>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</si>
  <si>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</si>
  <si>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</si>
  <si>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</si>
  <si>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</si>
  <si>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</si>
  <si>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</si>
  <si>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</si>
  <si>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</si>
  <si>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</si>
  <si>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</si>
  <si>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</si>
  <si>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</si>
  <si>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</si>
  <si>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</si>
  <si>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</si>
  <si>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</si>
  <si>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</si>
  <si>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</si>
  <si>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</si>
  <si>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</si>
  <si>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</si>
  <si>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</si>
  <si>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</si>
  <si>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</si>
  <si>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</si>
  <si>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</si>
  <si>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</si>
  <si>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</si>
  <si>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</si>
  <si>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</si>
  <si>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</si>
  <si>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</si>
  <si>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</si>
  <si>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</si>
  <si>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</si>
  <si>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</si>
  <si>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</si>
  <si>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</si>
  <si>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</si>
  <si>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</si>
  <si>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</si>
  <si>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</si>
  <si>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</si>
  <si>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</si>
  <si>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</si>
  <si>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</si>
  <si>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</si>
  <si>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</si>
  <si>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</si>
  <si>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</si>
  <si>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</si>
  <si>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</si>
  <si>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</si>
  <si>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</si>
  <si>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</si>
  <si>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</si>
  <si>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</si>
  <si>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</si>
  <si>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</si>
  <si>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</si>
  <si>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</si>
  <si>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</si>
  <si>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</si>
  <si>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</si>
  <si>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</si>
  <si>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</si>
  <si>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</si>
  <si>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</si>
  <si>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</si>
  <si>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</si>
  <si>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</si>
  <si>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</si>
  <si>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</si>
  <si>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</si>
  <si>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</si>
  <si>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</si>
  <si>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</si>
  <si>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</si>
  <si>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</si>
  <si>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</si>
  <si>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</si>
  <si>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</si>
  <si>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</si>
  <si>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</si>
  <si>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</si>
  <si>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</si>
  <si>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</si>
  <si>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</si>
  <si>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</si>
  <si>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</si>
  <si>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</si>
  <si>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</si>
  <si>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</si>
  <si>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</si>
  <si>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</si>
  <si>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</si>
  <si>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</si>
  <si>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</si>
  <si>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</si>
  <si>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</si>
  <si>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</si>
  <si>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</si>
  <si>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</si>
  <si>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</si>
  <si>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</si>
  <si>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</si>
  <si>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</si>
  <si>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</si>
  <si>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</si>
  <si>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</si>
  <si>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</si>
  <si>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</si>
  <si>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</si>
  <si>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</si>
  <si>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</si>
  <si>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</si>
  <si>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</si>
  <si>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</si>
  <si>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</si>
  <si>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</si>
  <si>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</si>
  <si>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</si>
  <si>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</si>
  <si>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</si>
  <si>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</si>
  <si>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</si>
  <si>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</si>
  <si>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</si>
  <si>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</si>
  <si>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</si>
  <si>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</si>
  <si>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</si>
  <si>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</si>
  <si>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</si>
  <si>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</si>
  <si>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</si>
  <si>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</si>
  <si>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</si>
  <si>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</si>
  <si>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</si>
  <si>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</si>
  <si>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</si>
  <si>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</si>
  <si>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</si>
  <si>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</si>
  <si>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</si>
  <si>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</si>
  <si>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</si>
  <si>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</si>
  <si>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</si>
  <si>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</si>
  <si>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</si>
  <si>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</si>
  <si>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</si>
  <si>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</si>
  <si>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</si>
  <si>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</si>
  <si>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</si>
  <si>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</si>
  <si>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</si>
  <si>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</si>
  <si>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</si>
  <si>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</si>
  <si>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</si>
  <si>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</si>
  <si>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</si>
  <si>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</si>
  <si>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</si>
  <si>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</si>
  <si>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</si>
  <si>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</si>
  <si>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</si>
  <si>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</si>
  <si>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</si>
  <si>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</si>
  <si>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</si>
  <si>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</si>
  <si>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</si>
  <si>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</si>
  <si>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</si>
  <si>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</si>
  <si>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</si>
  <si>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</si>
  <si>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</si>
  <si>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</si>
  <si>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</si>
  <si>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</si>
  <si>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</si>
  <si>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</si>
  <si>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</si>
  <si>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</si>
  <si>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</si>
  <si>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</si>
  <si>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</si>
  <si>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</si>
  <si>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</si>
  <si>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</si>
  <si>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</si>
  <si>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</si>
  <si>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</si>
  <si>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</si>
  <si>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</si>
  <si>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</si>
  <si>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</si>
  <si>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</si>
  <si>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</si>
  <si>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</si>
  <si>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</si>
  <si>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</si>
  <si>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</si>
  <si>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</si>
  <si>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</si>
  <si>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</si>
  <si>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</si>
  <si>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</si>
  <si>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</si>
  <si>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</si>
  <si>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</si>
  <si>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</si>
  <si>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</si>
  <si>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</si>
  <si>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</si>
  <si>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</si>
  <si>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</si>
  <si>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</si>
  <si>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</si>
  <si>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</si>
  <si>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</si>
  <si>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</si>
  <si>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</si>
  <si>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</si>
  <si>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</si>
  <si>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</si>
  <si>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</si>
  <si>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</si>
  <si>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</si>
  <si>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</si>
  <si>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</si>
  <si>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</si>
  <si>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</si>
  <si>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</si>
  <si>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</si>
  <si>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</si>
  <si>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</si>
  <si>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</si>
  <si>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</si>
  <si>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</si>
  <si>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</si>
  <si>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</si>
  <si>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</si>
  <si>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</si>
  <si>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</si>
  <si>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</si>
  <si>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</si>
  <si>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</si>
  <si>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</si>
  <si>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</si>
  <si>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</si>
  <si>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</si>
  <si>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</si>
  <si>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</si>
  <si>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</si>
  <si>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</si>
  <si>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</si>
  <si>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</si>
  <si>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</si>
  <si>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</si>
  <si>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</si>
  <si>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</si>
  <si>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</si>
  <si>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</si>
  <si>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</si>
  <si>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</si>
  <si>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</si>
  <si>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</si>
  <si>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</si>
  <si>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</si>
  <si>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</si>
  <si>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</si>
  <si>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</si>
  <si>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</si>
  <si>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</si>
  <si>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</si>
  <si>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</si>
  <si>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</si>
  <si>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</si>
  <si>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</si>
  <si>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</si>
  <si>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</si>
  <si>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</si>
  <si>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</si>
  <si>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</si>
  <si>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</si>
  <si>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</si>
  <si>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</si>
  <si>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</si>
  <si>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</si>
  <si>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</si>
  <si>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</si>
  <si>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</si>
  <si>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</si>
  <si>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</si>
  <si>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</si>
  <si>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</si>
  <si>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</si>
  <si>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</si>
  <si>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</si>
  <si>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</si>
  <si>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</si>
  <si>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</si>
  <si>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</si>
  <si>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</si>
  <si>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</si>
  <si>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</si>
  <si>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</si>
  <si>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</si>
  <si>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</si>
  <si>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</si>
  <si>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</si>
  <si>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</si>
  <si>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</si>
  <si>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</si>
  <si>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</si>
  <si>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</si>
  <si>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</si>
  <si>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</si>
  <si>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</si>
  <si>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</si>
  <si>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</si>
  <si>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</si>
  <si>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</si>
  <si>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</si>
  <si>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</si>
  <si>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</si>
  <si>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</si>
  <si>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</si>
  <si>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</si>
  <si>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</si>
  <si>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</si>
  <si>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</si>
  <si>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</si>
  <si>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</si>
  <si>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</si>
  <si>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</si>
  <si>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</si>
  <si>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</si>
  <si>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</si>
  <si>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</si>
  <si>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</si>
  <si>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</si>
  <si>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</si>
  <si>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</si>
  <si>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</si>
  <si>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</si>
  <si>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</si>
  <si>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</si>
  <si>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</si>
  <si>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</si>
  <si>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</si>
  <si>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</si>
  <si>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</si>
  <si>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</si>
  <si>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</si>
  <si>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</si>
  <si>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</si>
  <si>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</si>
  <si>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</si>
  <si>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</si>
  <si>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</si>
  <si>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</si>
  <si>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</si>
  <si>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</si>
  <si>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</si>
  <si>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</si>
  <si>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</si>
  <si>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</si>
  <si>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</si>
  <si>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</si>
  <si>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</si>
  <si>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</si>
  <si>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</si>
  <si>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</si>
  <si>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</si>
  <si>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</si>
  <si>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</si>
  <si>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</si>
  <si>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</si>
  <si>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</si>
  <si>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</si>
  <si>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</si>
  <si>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</si>
  <si>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</si>
  <si>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</si>
  <si>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</si>
  <si>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</si>
  <si>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</si>
  <si>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</si>
  <si>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</si>
  <si>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</si>
  <si>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</si>
  <si>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</si>
  <si>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</si>
  <si>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</si>
  <si>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</si>
  <si>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</si>
  <si>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</si>
  <si>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</si>
  <si>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</si>
  <si>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</si>
  <si>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</si>
  <si>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</si>
  <si>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</si>
  <si>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</si>
  <si>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</si>
  <si>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</si>
  <si>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</si>
  <si>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</si>
  <si>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</si>
  <si>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</si>
  <si>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</si>
  <si>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</si>
  <si>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</si>
  <si>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</si>
  <si>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</si>
  <si>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</si>
  <si>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</si>
  <si>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</si>
  <si>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</si>
  <si>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</si>
  <si>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</si>
  <si>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</si>
  <si>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</si>
  <si>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</si>
  <si>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</si>
  <si>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</si>
  <si>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</si>
  <si>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</si>
  <si>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</si>
  <si>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</si>
  <si>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</si>
  <si>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</si>
  <si>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</si>
  <si>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</si>
  <si>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</si>
  <si>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</si>
  <si>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</si>
  <si>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</si>
  <si>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</si>
  <si>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</si>
  <si>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</si>
  <si>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</si>
  <si>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</si>
  <si>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</si>
  <si>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</si>
  <si>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</si>
  <si>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</si>
  <si>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</si>
  <si>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</si>
  <si>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</si>
  <si>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</si>
  <si>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</si>
  <si>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</si>
  <si>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</si>
  <si>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</si>
  <si>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</si>
  <si>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</si>
  <si>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</si>
  <si>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</si>
  <si>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</si>
  <si>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</si>
  <si>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</si>
  <si>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</si>
  <si>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</si>
  <si>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</si>
  <si>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</si>
  <si>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</si>
  <si>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</si>
  <si>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</si>
  <si>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</si>
  <si>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</si>
  <si>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</si>
  <si>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</si>
  <si>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</si>
  <si>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</si>
  <si>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</si>
  <si>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</si>
  <si>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</si>
  <si>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</si>
  <si>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</si>
  <si>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</si>
  <si>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</si>
  <si>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</si>
  <si>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</si>
  <si>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</si>
  <si>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</si>
  <si>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</si>
  <si>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</si>
  <si>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</si>
  <si>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</si>
  <si>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</si>
  <si>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</si>
  <si>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</si>
  <si>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</si>
  <si>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</si>
  <si>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</si>
  <si>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</si>
  <si>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</si>
  <si>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</si>
  <si>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</si>
  <si>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</si>
  <si>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</si>
  <si>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</si>
  <si>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</si>
  <si>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</si>
  <si>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</si>
  <si>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</si>
  <si>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</si>
  <si>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</si>
  <si>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</si>
  <si>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</si>
  <si>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</si>
  <si>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</si>
  <si>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</si>
  <si>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</si>
  <si>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</si>
  <si>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</si>
  <si>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</si>
  <si>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</si>
  <si>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</si>
  <si>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</si>
  <si>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</si>
  <si>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</si>
  <si>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</si>
  <si>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</si>
  <si>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</si>
  <si>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</si>
  <si>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</si>
  <si>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</si>
  <si>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</si>
  <si>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</si>
  <si>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</si>
  <si>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</si>
  <si>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</si>
  <si>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</si>
  <si>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</si>
  <si>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</si>
  <si>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</si>
  <si>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</si>
  <si>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</si>
  <si>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</si>
  <si>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</si>
  <si>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</si>
  <si>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</si>
  <si>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</si>
  <si>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</si>
  <si>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</si>
  <si>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</si>
  <si>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</si>
  <si>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</si>
  <si>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</si>
  <si>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</si>
  <si>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</si>
  <si>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</si>
  <si>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</si>
  <si>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</si>
  <si>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</si>
  <si>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</si>
  <si>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</si>
  <si>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</si>
  <si>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</si>
  <si>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</si>
  <si>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</si>
  <si>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</si>
  <si>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</si>
  <si>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</si>
  <si>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</si>
  <si>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</si>
  <si>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</si>
  <si>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</si>
  <si>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</si>
  <si>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</si>
  <si>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</si>
  <si>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</si>
  <si>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</si>
  <si>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</si>
  <si>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</si>
  <si>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</si>
  <si>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</si>
  <si>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</si>
  <si>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</si>
  <si>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</si>
  <si>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</si>
  <si>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</si>
  <si>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</si>
  <si>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</si>
  <si>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</si>
  <si>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</si>
  <si>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</si>
  <si>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</si>
  <si>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</si>
  <si>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</si>
  <si>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</si>
  <si>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</si>
  <si>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</si>
  <si>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</si>
  <si>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</si>
  <si>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</si>
  <si>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</si>
  <si>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</si>
  <si>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</si>
  <si>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</si>
  <si>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</si>
  <si>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</si>
  <si>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</si>
  <si>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</si>
  <si>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</si>
  <si>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</si>
  <si>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</si>
  <si>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</si>
  <si>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</si>
  <si>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</si>
  <si>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</si>
  <si>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</si>
  <si>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</si>
  <si>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</si>
  <si>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</si>
  <si>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</si>
  <si>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</si>
  <si>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</si>
  <si>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</si>
  <si>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</si>
  <si>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</si>
  <si>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</si>
  <si>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</si>
  <si>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</si>
  <si>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</si>
  <si>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</si>
  <si>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</si>
  <si>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</si>
  <si>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</si>
  <si>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</si>
  <si>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</si>
  <si>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</si>
  <si>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</si>
  <si>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</si>
  <si>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</si>
  <si>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</si>
  <si>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</si>
  <si>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</si>
  <si>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</si>
  <si>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</si>
  <si>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</si>
  <si>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</si>
  <si>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</si>
  <si>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</si>
  <si>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</si>
  <si>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</si>
  <si>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</si>
  <si>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</si>
  <si>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</si>
  <si>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</si>
  <si>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</si>
  <si>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</si>
  <si>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</si>
  <si>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</si>
  <si>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</si>
  <si>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</si>
  <si>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</si>
  <si>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</si>
  <si>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</si>
  <si>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</si>
  <si>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</si>
  <si>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</si>
  <si>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</si>
  <si>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</si>
  <si>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</si>
  <si>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</si>
  <si>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</si>
  <si>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</si>
  <si>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</si>
  <si>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</si>
  <si>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</si>
  <si>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</si>
  <si>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</si>
  <si>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</si>
  <si>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</si>
  <si>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</si>
  <si>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</si>
  <si>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</si>
  <si>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</si>
  <si>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</si>
  <si>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</si>
  <si>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</si>
  <si>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</si>
  <si>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</si>
  <si>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</si>
  <si>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</si>
  <si>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</si>
  <si>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</si>
  <si>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</si>
  <si>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</si>
  <si>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</si>
  <si>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</si>
  <si>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</si>
  <si>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</si>
  <si>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</si>
  <si>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</si>
  <si>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</si>
  <si>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</si>
  <si>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</si>
  <si>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</si>
  <si>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</si>
  <si>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</si>
  <si>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</si>
  <si>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</si>
  <si>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</si>
  <si>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</si>
  <si>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</si>
  <si>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</si>
  <si>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</si>
  <si>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</si>
  <si>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</si>
  <si>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</si>
  <si>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</si>
  <si>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</si>
  <si>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</si>
  <si>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</si>
  <si>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</si>
  <si>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</si>
  <si>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</si>
  <si>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</si>
  <si>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</si>
  <si>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</si>
  <si>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</si>
  <si>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</si>
  <si>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</si>
  <si>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</si>
  <si>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</si>
  <si>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</si>
  <si>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</si>
  <si>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</si>
  <si>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</si>
  <si>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</si>
  <si>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</si>
  <si>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</si>
  <si>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</si>
  <si>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</si>
  <si>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</si>
  <si>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</si>
  <si>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</si>
  <si>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</si>
  <si>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</si>
  <si>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</si>
  <si>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</si>
  <si>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</si>
  <si>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</si>
  <si>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</si>
  <si>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</si>
  <si>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</si>
  <si>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</si>
  <si>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</si>
  <si>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</si>
  <si>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</si>
  <si>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</si>
  <si>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</si>
  <si>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</si>
  <si>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</si>
  <si>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</si>
  <si>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</si>
  <si>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</si>
  <si>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</si>
  <si>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</si>
  <si>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</si>
  <si>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</si>
  <si>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</si>
  <si>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</si>
  <si>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</si>
  <si>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</si>
  <si>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</si>
  <si>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</si>
  <si>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</si>
  <si>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</si>
  <si>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</si>
  <si>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</si>
  <si>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</si>
  <si>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</si>
  <si>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</si>
  <si>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</si>
  <si>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</si>
  <si>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</si>
  <si>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</si>
  <si>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</si>
  <si>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</si>
  <si>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</si>
  <si>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</si>
  <si>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</si>
  <si>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</si>
  <si>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</si>
  <si>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</si>
  <si>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</si>
  <si>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</si>
  <si>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</si>
  <si>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</si>
  <si>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</si>
  <si>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</si>
  <si>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</si>
  <si>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</si>
  <si>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</si>
  <si>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</si>
  <si>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</si>
  <si>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</si>
  <si>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</si>
  <si>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</si>
  <si>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</si>
  <si>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</si>
  <si>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</si>
  <si>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</si>
  <si>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</si>
  <si>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</si>
  <si>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</si>
  <si>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</si>
  <si>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</si>
  <si>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</si>
  <si>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</si>
  <si>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</si>
  <si>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</si>
  <si>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</si>
  <si>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</si>
  <si>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</si>
  <si>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</si>
  <si>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</si>
  <si>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</si>
  <si>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</si>
  <si>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</si>
  <si>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</si>
  <si>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</si>
  <si>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</si>
  <si>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</si>
  <si>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</si>
  <si>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</si>
  <si>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</si>
  <si>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</si>
  <si>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</si>
  <si>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</si>
  <si>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</si>
  <si>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</si>
  <si>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</si>
  <si>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</si>
  <si>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</si>
  <si>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</si>
  <si>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</si>
  <si>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</si>
  <si>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</si>
  <si>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</si>
  <si>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</si>
  <si>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</si>
  <si>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</si>
  <si>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</si>
  <si>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</si>
  <si>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</si>
  <si>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</si>
  <si>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</si>
  <si>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</si>
  <si>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</si>
  <si>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</si>
  <si>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</si>
  <si>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</si>
  <si>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</si>
  <si>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</si>
  <si>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</si>
  <si>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</si>
  <si>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</si>
  <si>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</si>
  <si>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</si>
  <si>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</si>
  <si>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</si>
  <si>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</si>
  <si>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</si>
  <si>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</si>
  <si>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</si>
  <si>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</si>
  <si>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</si>
  <si>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</si>
  <si>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</si>
  <si>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</si>
  <si>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</si>
  <si>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</si>
  <si>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</si>
  <si>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</si>
  <si>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</si>
  <si>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</si>
  <si>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</si>
  <si>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</si>
  <si>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</si>
  <si>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</si>
  <si>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</si>
  <si>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</si>
  <si>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</si>
  <si>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</si>
  <si>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</si>
  <si>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</si>
  <si>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</si>
  <si>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</si>
  <si>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</si>
  <si>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</si>
  <si>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</si>
  <si>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</si>
  <si>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</si>
  <si>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</si>
  <si>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</si>
  <si>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</si>
  <si>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</si>
  <si>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</si>
  <si>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</si>
  <si>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</si>
  <si>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</si>
  <si>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</si>
  <si>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</si>
  <si>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</si>
  <si>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</si>
  <si>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</si>
  <si>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</si>
  <si>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</si>
  <si>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</si>
  <si>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</si>
  <si>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</si>
  <si>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</si>
  <si>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</si>
  <si>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</si>
  <si>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</si>
  <si>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</si>
  <si>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</si>
  <si>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</si>
  <si>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</si>
  <si>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</si>
  <si>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</si>
  <si>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</si>
  <si>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</si>
  <si>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</si>
  <si>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</si>
  <si>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</si>
  <si>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</si>
  <si>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</si>
  <si>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</si>
  <si>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</si>
  <si>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</si>
  <si>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</si>
  <si>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</si>
  <si>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</si>
  <si>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</si>
  <si>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</si>
  <si>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</si>
  <si>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</si>
  <si>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</si>
  <si>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</si>
  <si>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</si>
  <si>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</si>
  <si>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</si>
  <si>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</si>
  <si>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</si>
  <si>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</si>
  <si>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</si>
  <si>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</si>
  <si>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</si>
  <si>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</si>
  <si>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</si>
  <si>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</si>
  <si>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</si>
  <si>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</si>
  <si>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</si>
  <si>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</si>
  <si>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</si>
  <si>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</si>
  <si>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</si>
  <si>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</si>
  <si>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</si>
  <si>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</si>
  <si>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</si>
  <si>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</si>
  <si>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</si>
  <si>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</si>
  <si>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</si>
  <si>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</si>
  <si>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</si>
  <si>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</si>
  <si>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</si>
  <si>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</si>
  <si>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</si>
  <si>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</si>
  <si>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</si>
  <si>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</si>
  <si>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</si>
  <si>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</si>
  <si>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</si>
  <si>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</si>
  <si>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</si>
  <si>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</si>
  <si>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</si>
  <si>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</si>
  <si>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</si>
  <si>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</si>
  <si>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</si>
  <si>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</si>
  <si>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</si>
  <si>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</si>
  <si>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</si>
  <si>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</si>
  <si>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</si>
  <si>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</si>
  <si>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</si>
  <si>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</si>
  <si>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</si>
  <si>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</si>
  <si>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</si>
  <si>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</si>
  <si>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</si>
  <si>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</si>
  <si>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</si>
  <si>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</si>
  <si>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</si>
  <si>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</si>
  <si>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</si>
  <si>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</si>
  <si>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</si>
  <si>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</si>
  <si>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</si>
  <si>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</si>
  <si>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</si>
  <si>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</si>
  <si>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</si>
  <si>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</si>
  <si>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</si>
  <si>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</si>
  <si>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</si>
  <si>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</si>
  <si>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</si>
  <si>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</si>
  <si>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</si>
  <si>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</si>
  <si>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</si>
  <si>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</si>
  <si>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</si>
  <si>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</si>
  <si>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</si>
  <si>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</si>
  <si>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</si>
  <si>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</si>
  <si>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</si>
  <si>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</si>
  <si>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</si>
  <si>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</si>
  <si>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</si>
  <si>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</si>
  <si>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</si>
  <si>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</si>
  <si>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</si>
  <si>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</si>
  <si>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</si>
  <si>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</si>
  <si>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</si>
  <si>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</si>
  <si>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</si>
  <si>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</si>
  <si>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</si>
  <si>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</si>
  <si>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</si>
  <si>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</si>
  <si>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</si>
  <si>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</si>
  <si>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</si>
  <si>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</si>
  <si>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</si>
  <si>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</si>
  <si>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</si>
  <si>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</si>
  <si>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</si>
  <si>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</si>
  <si>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</si>
  <si>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</si>
  <si>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</si>
  <si>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</si>
  <si>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</si>
  <si>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</si>
  <si>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</si>
  <si>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</si>
  <si>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</si>
  <si>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</si>
  <si>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</si>
  <si>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</si>
  <si>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</si>
  <si>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</si>
  <si>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</si>
  <si>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</si>
  <si>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</si>
  <si>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</si>
  <si>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</si>
  <si>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</si>
  <si>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</si>
  <si>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</si>
  <si>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</si>
  <si>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</si>
  <si>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</si>
  <si>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</si>
  <si>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</si>
  <si>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</si>
  <si>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</si>
  <si>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</si>
  <si>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</si>
  <si>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</si>
  <si>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</si>
  <si>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</si>
  <si>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</si>
  <si>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</si>
  <si>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</si>
  <si>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</si>
  <si>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</si>
  <si>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</si>
  <si>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</si>
  <si>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</si>
  <si>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</si>
  <si>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</si>
  <si>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</si>
  <si>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</si>
  <si>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</si>
  <si>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</si>
  <si>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</si>
  <si>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</si>
  <si>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</si>
  <si>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</si>
  <si>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</si>
  <si>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</si>
  <si>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</si>
  <si>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</si>
  <si>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</si>
  <si>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</si>
  <si>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</si>
  <si>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</si>
  <si>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</si>
  <si>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</si>
  <si>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</si>
  <si>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</si>
  <si>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</si>
  <si>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</si>
  <si>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</si>
  <si>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</si>
  <si>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</si>
  <si>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</si>
  <si>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</si>
  <si>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</si>
  <si>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</si>
  <si>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</si>
  <si>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</si>
  <si>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</si>
  <si>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</si>
  <si>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</si>
  <si>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</si>
  <si>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</si>
  <si>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</si>
  <si>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</si>
  <si>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</si>
  <si>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</si>
  <si>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</si>
  <si>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</si>
  <si>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</si>
  <si>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</si>
  <si>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</si>
  <si>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</si>
  <si>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</si>
  <si>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</si>
  <si>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</si>
  <si>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</si>
  <si>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</si>
  <si>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</si>
  <si>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</si>
  <si>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</si>
  <si>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</si>
  <si>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</si>
  <si>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</si>
  <si>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</si>
  <si>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</si>
  <si>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</si>
  <si>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</si>
  <si>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</si>
  <si>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</si>
  <si>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</si>
  <si>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</si>
  <si>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</si>
  <si>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</si>
  <si>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</si>
  <si>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</si>
  <si>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</si>
  <si>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</si>
  <si>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</si>
  <si>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</si>
  <si>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</si>
  <si>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</si>
  <si>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</si>
  <si>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</si>
  <si>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</si>
  <si>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</si>
  <si>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</si>
  <si>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</si>
  <si>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</si>
  <si>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</si>
  <si>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</si>
  <si>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</si>
  <si>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</si>
  <si>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</si>
  <si>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</si>
  <si>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</si>
  <si>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</si>
  <si>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</si>
  <si>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</si>
  <si>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</si>
  <si>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</si>
  <si>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</si>
  <si>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</si>
  <si>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</si>
  <si>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</si>
  <si>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</si>
  <si>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</si>
  <si>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</si>
  <si>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</si>
  <si>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</si>
  <si>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</si>
  <si>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</si>
  <si>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</si>
  <si>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</si>
  <si>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</si>
  <si>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</si>
  <si>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</si>
  <si>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</si>
  <si>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</si>
  <si>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</si>
  <si>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</si>
  <si>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</si>
  <si>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</si>
  <si>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</si>
  <si>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</si>
  <si>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</si>
  <si>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</si>
  <si>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</si>
  <si>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</si>
  <si>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</si>
  <si>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</si>
  <si>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</si>
  <si>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</si>
  <si>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</si>
  <si>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</si>
  <si>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</si>
  <si>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</si>
  <si>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</si>
  <si>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</si>
  <si>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</si>
  <si>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</si>
  <si>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</si>
  <si>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</si>
  <si>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</si>
  <si>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</si>
  <si>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</si>
  <si>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</si>
  <si>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</si>
  <si>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</si>
  <si>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</si>
  <si>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</si>
  <si>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</si>
  <si>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</si>
  <si>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</si>
  <si>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</si>
  <si>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</si>
  <si>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</si>
  <si>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</si>
  <si>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</si>
  <si>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</si>
  <si>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</si>
  <si>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</si>
  <si>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</si>
  <si>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</si>
  <si>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</si>
  <si>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</si>
  <si>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</si>
  <si>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</si>
  <si>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</si>
  <si>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</si>
  <si>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</si>
  <si>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</si>
  <si>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</si>
  <si>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</si>
  <si>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</si>
  <si>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</si>
  <si>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</si>
  <si>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</si>
  <si>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</si>
  <si>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</si>
  <si>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</si>
  <si>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</si>
  <si>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</si>
  <si>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</si>
  <si>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</si>
  <si>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</si>
  <si>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</si>
  <si>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</si>
  <si>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</si>
  <si>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</si>
  <si>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</si>
  <si>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</si>
  <si>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</si>
  <si>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</si>
  <si>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</si>
  <si>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</si>
  <si>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</si>
  <si>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</si>
  <si>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</si>
  <si>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</si>
  <si>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</si>
  <si>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</si>
  <si>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</si>
  <si>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</si>
  <si>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</si>
  <si>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</si>
  <si>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</si>
  <si>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</si>
  <si>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</si>
  <si>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</si>
  <si>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</si>
  <si>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</si>
  <si>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</si>
  <si>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</si>
  <si>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</si>
  <si>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</si>
  <si>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</si>
  <si>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</si>
  <si>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</si>
  <si>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</si>
  <si>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</si>
  <si>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</si>
  <si>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</si>
  <si>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</si>
  <si>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</si>
  <si>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</si>
  <si>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</si>
  <si>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</si>
  <si>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</si>
  <si>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</si>
  <si>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</si>
  <si>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</si>
  <si>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</si>
  <si>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</si>
  <si>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</si>
  <si>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</si>
  <si>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</si>
  <si>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</si>
  <si>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</si>
  <si>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</si>
  <si>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</si>
  <si>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</si>
  <si>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</si>
  <si>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</si>
  <si>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</si>
  <si>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</si>
  <si>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</si>
  <si>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</si>
  <si>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</si>
  <si>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</si>
  <si>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</si>
  <si>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</si>
  <si>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</si>
  <si>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</si>
  <si>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</si>
  <si>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</si>
  <si>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</si>
  <si>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</si>
  <si>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</si>
  <si>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</si>
  <si>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</si>
  <si>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</si>
  <si>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</si>
  <si>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</si>
  <si>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</si>
  <si>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</si>
  <si>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</si>
  <si>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</si>
  <si>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</si>
  <si>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</si>
  <si>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</si>
  <si>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</si>
  <si>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</si>
  <si>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</si>
  <si>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</si>
  <si>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</si>
  <si>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</si>
  <si>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</si>
  <si>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</si>
  <si>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</si>
  <si>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</si>
  <si>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</si>
  <si>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</si>
  <si>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</si>
  <si>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</si>
  <si>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</si>
  <si>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</si>
  <si>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</si>
  <si>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</si>
  <si>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</si>
  <si>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</si>
  <si>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</si>
  <si>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</si>
  <si>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</si>
  <si>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</si>
  <si>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</si>
  <si>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</si>
  <si>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</si>
  <si>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</si>
  <si>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</si>
  <si>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</si>
  <si>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</si>
  <si>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</si>
  <si>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</si>
  <si>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</si>
  <si>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</si>
  <si>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</si>
  <si>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</si>
  <si>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</si>
  <si>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</si>
  <si>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</si>
  <si>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</si>
  <si>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</si>
  <si>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</si>
  <si>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</si>
  <si>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</si>
  <si>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</si>
  <si>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</si>
  <si>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</si>
  <si>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</si>
  <si>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</si>
  <si>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</si>
  <si>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</si>
  <si>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</si>
  <si>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</si>
  <si>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</si>
  <si>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</si>
  <si>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</si>
  <si>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</si>
  <si>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</si>
  <si>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</si>
  <si>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</si>
  <si>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</si>
  <si>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</si>
  <si>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</si>
  <si>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</si>
  <si>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</si>
  <si>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</si>
  <si>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</si>
  <si>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</si>
  <si>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</si>
  <si>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</si>
  <si>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</si>
  <si>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</si>
  <si>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</si>
  <si>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</si>
  <si>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</si>
  <si>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</si>
  <si>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</si>
  <si>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</si>
  <si>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</si>
  <si>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</si>
  <si>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</si>
  <si>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</si>
  <si>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</si>
  <si>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</si>
  <si>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</si>
  <si>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</si>
  <si>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</si>
  <si>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</si>
  <si>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</si>
  <si>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</si>
  <si>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</si>
  <si>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</si>
  <si>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</si>
  <si>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</si>
  <si>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</si>
  <si>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</si>
  <si>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</si>
  <si>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</si>
  <si>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</si>
  <si>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</si>
  <si>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</si>
  <si>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</si>
  <si>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</si>
  <si>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</si>
  <si>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</si>
  <si>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</si>
  <si>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</si>
  <si>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</si>
  <si>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</si>
  <si>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</si>
  <si>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</si>
  <si>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</si>
  <si>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</si>
  <si>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</si>
  <si>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</si>
  <si>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</si>
  <si>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</si>
  <si>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</si>
  <si>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</si>
  <si>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</si>
  <si>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</si>
  <si>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</si>
  <si>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</si>
  <si>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</si>
  <si>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</si>
  <si>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</si>
  <si>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</si>
  <si>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</si>
  <si>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</si>
  <si>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</si>
  <si>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</si>
  <si>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</si>
  <si>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</si>
  <si>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</si>
  <si>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</si>
  <si>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</si>
  <si>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</si>
  <si>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</si>
  <si>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</si>
  <si>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</si>
  <si>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</si>
  <si>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</si>
  <si>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</si>
  <si>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</si>
  <si>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</si>
  <si>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</si>
  <si>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</si>
  <si>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</si>
  <si>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</si>
  <si>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</si>
  <si>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</si>
  <si>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</si>
  <si>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</si>
  <si>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</si>
  <si>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</si>
  <si>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</si>
  <si>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</si>
  <si>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</si>
  <si>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</si>
  <si>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</si>
  <si>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</si>
  <si>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</si>
  <si>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</si>
  <si>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</si>
  <si>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</si>
  <si>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</si>
  <si>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</si>
  <si>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</si>
  <si>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</si>
  <si>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</si>
  <si>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</si>
  <si>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</si>
  <si>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</si>
  <si>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</si>
  <si>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</si>
  <si>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</si>
  <si>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</si>
  <si>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</si>
  <si>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</si>
  <si>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</si>
  <si>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</si>
  <si>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</si>
  <si>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</si>
  <si>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</si>
  <si>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</si>
  <si>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</si>
  <si>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</si>
  <si>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</si>
  <si>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</si>
  <si>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</si>
  <si>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</si>
  <si>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</si>
  <si>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</si>
  <si>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</si>
  <si>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</si>
  <si>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</si>
  <si>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</si>
  <si>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</si>
  <si>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</si>
  <si>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</si>
  <si>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</si>
  <si>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</si>
  <si>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</si>
  <si>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</si>
  <si>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</si>
  <si>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</si>
  <si>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</si>
  <si>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</si>
  <si>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</si>
  <si>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</si>
  <si>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</si>
  <si>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</si>
  <si>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</si>
  <si>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</si>
  <si>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</si>
  <si>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</si>
  <si>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</si>
  <si>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</si>
  <si>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</si>
  <si>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</si>
  <si>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</si>
  <si>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</si>
  <si>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</si>
  <si>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</si>
  <si>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</si>
  <si>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</si>
  <si>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</si>
  <si>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</si>
  <si>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</si>
  <si>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</si>
  <si>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</si>
  <si>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</si>
  <si>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</si>
  <si>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</si>
  <si>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</si>
  <si>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</si>
  <si>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</si>
  <si>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</si>
  <si>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</si>
  <si>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</si>
  <si>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</si>
  <si>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</si>
  <si>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</si>
  <si>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</si>
  <si>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</si>
  <si>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</si>
  <si>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</si>
  <si>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</si>
  <si>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</si>
  <si>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</si>
  <si>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</si>
  <si>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</si>
  <si>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</si>
  <si>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</si>
  <si>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</si>
  <si>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</si>
  <si>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</si>
  <si>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</si>
  <si>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</si>
  <si>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</si>
  <si>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</si>
  <si>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</si>
  <si>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</si>
  <si>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</si>
  <si>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</si>
  <si>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</si>
  <si>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</si>
  <si>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</si>
  <si>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</si>
  <si>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</si>
  <si>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</si>
  <si>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</si>
  <si>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</si>
  <si>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</si>
  <si>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</si>
  <si>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</si>
  <si>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</si>
  <si>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</si>
  <si>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</si>
  <si>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</si>
  <si>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</si>
  <si>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</si>
  <si>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</si>
  <si>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</si>
  <si>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</si>
  <si>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</si>
  <si>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</si>
  <si>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</si>
  <si>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</si>
  <si>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</si>
  <si>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</si>
  <si>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</si>
  <si>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</si>
  <si>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</si>
  <si>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</si>
  <si>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</si>
  <si>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</si>
  <si>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</si>
  <si>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</si>
  <si>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</si>
  <si>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</si>
  <si>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</si>
  <si>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</si>
  <si>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</si>
  <si>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</si>
  <si>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</si>
  <si>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</si>
  <si>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</si>
  <si>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</si>
  <si>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</si>
  <si>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</si>
  <si>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</si>
  <si>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</si>
  <si>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</si>
  <si>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</si>
  <si>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</si>
  <si>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</si>
  <si>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</si>
  <si>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</si>
  <si>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</si>
  <si>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</si>
  <si>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</si>
  <si>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</si>
  <si>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</si>
  <si>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</si>
  <si>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</si>
  <si>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</si>
  <si>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</si>
  <si>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</si>
  <si>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</si>
  <si>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</si>
  <si>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</si>
  <si>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</si>
  <si>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</si>
  <si>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</si>
  <si>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</si>
  <si>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</si>
  <si>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</si>
  <si>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</si>
  <si>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</si>
  <si>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</si>
  <si>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</si>
  <si>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</si>
  <si>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</si>
  <si>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</si>
  <si>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</si>
  <si>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</si>
  <si>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</si>
  <si>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</si>
  <si>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</si>
  <si>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</si>
  <si>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</si>
  <si>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</si>
  <si>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</si>
  <si>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</si>
  <si>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</si>
  <si>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</si>
  <si>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</si>
  <si>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</si>
  <si>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</si>
  <si>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</si>
  <si>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</si>
  <si>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</si>
  <si>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</si>
  <si>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</si>
  <si>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</si>
  <si>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</si>
  <si>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</si>
  <si>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</si>
  <si>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</si>
  <si>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</si>
  <si>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</si>
  <si>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</si>
  <si>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</si>
  <si>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</si>
  <si>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</si>
  <si>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</si>
  <si>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</si>
  <si>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</si>
  <si>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</si>
  <si>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</si>
  <si>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</si>
  <si>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</si>
  <si>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</si>
  <si>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</si>
  <si>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</si>
  <si>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</si>
  <si>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</si>
  <si>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</si>
  <si>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</si>
  <si>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</si>
  <si>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</si>
  <si>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</si>
  <si>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</si>
  <si>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</si>
  <si>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</si>
  <si>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</si>
  <si>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</si>
  <si>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</si>
  <si>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</si>
  <si>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</si>
  <si>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</si>
  <si>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</si>
  <si>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</si>
  <si>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</si>
  <si>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</si>
  <si>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</si>
  <si>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</si>
  <si>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</si>
  <si>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</si>
  <si>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</si>
  <si>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</si>
  <si>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</si>
  <si>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</si>
  <si>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</si>
  <si>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</si>
  <si>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</si>
  <si>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</si>
  <si>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</si>
  <si>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</si>
  <si>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</si>
  <si>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</si>
  <si>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</si>
  <si>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</si>
  <si>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</si>
  <si>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</si>
  <si>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</si>
  <si>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</si>
  <si>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</si>
  <si>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</si>
  <si>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</si>
  <si>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</si>
  <si>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</si>
  <si>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</si>
  <si>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</si>
  <si>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</si>
  <si>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</si>
  <si>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</si>
  <si>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</si>
  <si>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</si>
  <si>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</si>
  <si>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</si>
  <si>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</si>
  <si>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</si>
  <si>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</si>
  <si>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</si>
  <si>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</si>
  <si>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</si>
  <si>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</si>
  <si>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</si>
  <si>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</si>
  <si>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</si>
  <si>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</si>
  <si>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</si>
  <si>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</si>
  <si>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</si>
  <si>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</si>
  <si>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</si>
  <si>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</si>
  <si>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</si>
  <si>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</si>
  <si>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</si>
  <si>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</si>
  <si>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</si>
  <si>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</si>
  <si>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</si>
  <si>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</si>
  <si>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</si>
  <si>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</si>
  <si>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</si>
  <si>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</si>
  <si>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</si>
  <si>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</si>
  <si>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</si>
  <si>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</si>
  <si>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</si>
  <si>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</si>
  <si>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</si>
  <si>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</si>
  <si>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</si>
  <si>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</si>
  <si>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</si>
  <si>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</si>
  <si>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</si>
  <si>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</si>
  <si>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</si>
  <si>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</si>
  <si>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</si>
  <si>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</si>
  <si>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</si>
  <si>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</si>
  <si>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</si>
  <si>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</si>
  <si>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</si>
  <si>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</si>
  <si>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</si>
  <si>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</si>
  <si>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</si>
  <si>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</si>
  <si>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</si>
  <si>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</si>
  <si>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</si>
  <si>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</si>
  <si>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</si>
  <si>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</si>
  <si>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</si>
  <si>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</si>
  <si>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</si>
  <si>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</si>
  <si>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</si>
  <si>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</si>
  <si>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</si>
  <si>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</si>
  <si>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</si>
  <si>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</si>
  <si>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</si>
  <si>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</si>
  <si>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</si>
  <si>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</si>
  <si>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</si>
  <si>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</si>
  <si>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</si>
  <si>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</si>
  <si>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</si>
  <si>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</si>
  <si>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</si>
  <si>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</si>
  <si>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</si>
  <si>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</si>
  <si>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</si>
  <si>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</si>
  <si>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</si>
  <si>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</si>
  <si>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</si>
  <si>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</si>
  <si>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</si>
  <si>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</si>
  <si>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</si>
  <si>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</si>
  <si>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</si>
  <si>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</si>
  <si>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</si>
  <si>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</si>
  <si>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</si>
  <si>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</si>
  <si>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</si>
  <si>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</si>
  <si>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</si>
  <si>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</si>
  <si>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</si>
  <si>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</si>
  <si>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</si>
  <si>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</si>
  <si>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</si>
  <si>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</si>
  <si>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</si>
  <si>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</si>
  <si>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</si>
  <si>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</si>
  <si>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</si>
  <si>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</si>
  <si>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</si>
  <si>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</si>
  <si>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</si>
  <si>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</si>
  <si>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</si>
  <si>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</si>
  <si>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</si>
  <si>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</si>
  <si>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</si>
  <si>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</si>
  <si>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</si>
  <si>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</si>
  <si>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</si>
  <si>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</si>
  <si>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</si>
  <si>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</si>
  <si>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</si>
  <si>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</si>
  <si>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</si>
  <si>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</si>
  <si>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</si>
  <si>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</si>
  <si>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</si>
  <si>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</si>
  <si>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</si>
  <si>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</si>
  <si>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</si>
  <si>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</si>
  <si>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</si>
  <si>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</si>
  <si>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</si>
  <si>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</si>
  <si>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</si>
  <si>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</si>
  <si>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</si>
  <si>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</si>
  <si>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</si>
  <si>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</si>
  <si>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</si>
  <si>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</si>
  <si>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</si>
  <si>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</si>
  <si>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</si>
  <si>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</si>
  <si>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</si>
  <si>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</si>
  <si>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</si>
  <si>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</si>
  <si>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</si>
  <si>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</si>
  <si>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</si>
  <si>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</si>
  <si>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</si>
  <si>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</si>
  <si>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</si>
  <si>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</si>
  <si>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</si>
  <si>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</si>
  <si>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</si>
  <si>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</si>
  <si>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</si>
  <si>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</si>
  <si>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</si>
  <si>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</si>
  <si>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</si>
  <si>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</si>
  <si>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</si>
  <si>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</si>
  <si>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</si>
  <si>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</si>
  <si>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</si>
  <si>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</si>
  <si>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</si>
  <si>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</si>
  <si>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</si>
  <si>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</si>
  <si>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</si>
  <si>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</si>
  <si>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</si>
  <si>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</si>
  <si>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</si>
  <si>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</si>
  <si>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</si>
  <si>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</si>
  <si>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</si>
  <si>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</si>
  <si>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</si>
  <si>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</si>
  <si>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</si>
  <si>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</si>
  <si>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</si>
  <si>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</si>
  <si>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</si>
  <si>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</si>
  <si>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</si>
  <si>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</si>
  <si>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</si>
  <si>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</si>
  <si>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</si>
  <si>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</si>
  <si>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</si>
  <si>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</si>
  <si>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</si>
  <si>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</si>
  <si>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</si>
  <si>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</si>
  <si>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</si>
  <si>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</si>
  <si>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</si>
  <si>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</si>
  <si>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</si>
  <si>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</si>
  <si>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</si>
  <si>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</si>
  <si>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</si>
  <si>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</si>
  <si>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</si>
  <si>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</si>
  <si>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</si>
  <si>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</si>
  <si>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</si>
  <si>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</si>
  <si>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</si>
  <si>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</si>
  <si>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</si>
  <si>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</si>
  <si>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</si>
  <si>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</si>
  <si>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</si>
  <si>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</si>
  <si>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</si>
  <si>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</si>
  <si>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</si>
  <si>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</si>
  <si>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</si>
  <si>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</si>
  <si>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</si>
  <si>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</si>
  <si>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</si>
  <si>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</si>
  <si>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</si>
  <si>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</si>
  <si>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</si>
  <si>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</si>
  <si>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</si>
  <si>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</si>
  <si>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</si>
  <si>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</si>
  <si>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</si>
  <si>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</si>
  <si>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</si>
  <si>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</si>
  <si>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</si>
  <si>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</si>
  <si>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</si>
  <si>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</si>
  <si>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</si>
  <si>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</si>
  <si>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</si>
  <si>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</si>
  <si>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</si>
  <si>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</si>
  <si>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</si>
  <si>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</si>
  <si>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</si>
  <si>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</si>
  <si>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</si>
  <si>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</si>
  <si>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</si>
  <si>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</si>
  <si>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</si>
  <si>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</si>
  <si>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</si>
  <si>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</si>
  <si>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</si>
  <si>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</si>
  <si>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</si>
  <si>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</si>
  <si>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</si>
  <si>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</si>
  <si>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</si>
  <si>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</si>
  <si>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</si>
  <si>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</si>
  <si>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</si>
  <si>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</si>
  <si>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</si>
  <si>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</si>
  <si>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</si>
  <si>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</si>
  <si>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</si>
  <si>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</si>
  <si>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</si>
  <si>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</si>
  <si>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</si>
  <si>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</si>
  <si>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</si>
  <si>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</si>
  <si>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</si>
  <si>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</si>
  <si>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</si>
  <si>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</si>
  <si>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</si>
  <si>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</si>
  <si>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</si>
  <si>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</si>
  <si>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</si>
  <si>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</si>
  <si>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</si>
  <si>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</si>
  <si>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</si>
  <si>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</si>
  <si>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</si>
  <si>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</si>
  <si>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</si>
  <si>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</si>
  <si>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</si>
  <si>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</si>
  <si>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</si>
  <si>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</si>
  <si>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</si>
  <si>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</si>
  <si>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</si>
  <si>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</si>
  <si>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</si>
  <si>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</si>
  <si>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</si>
  <si>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</si>
  <si>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</si>
  <si>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</si>
  <si>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</si>
  <si>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</si>
  <si>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</si>
  <si>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</si>
  <si>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</si>
  <si>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</si>
  <si>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</si>
  <si>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</si>
  <si>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</si>
  <si>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</si>
  <si>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</si>
  <si>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</si>
  <si>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</si>
  <si>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</si>
  <si>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</si>
  <si>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</si>
  <si>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</si>
  <si>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</si>
  <si>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</si>
  <si>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</si>
  <si>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</si>
  <si>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</si>
  <si>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</si>
  <si>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</si>
  <si>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</si>
  <si>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</si>
  <si>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</si>
  <si>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</si>
  <si>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</si>
  <si>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</si>
  <si>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</si>
  <si>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</si>
  <si>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</si>
  <si>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</si>
  <si>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</si>
  <si>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</si>
  <si>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</si>
  <si>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</si>
  <si>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</si>
  <si>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</si>
  <si>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</si>
  <si>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</si>
  <si>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</si>
  <si>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</si>
  <si>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</si>
  <si>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</si>
  <si>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</si>
  <si>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</si>
  <si>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</si>
  <si>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</si>
  <si>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</si>
  <si>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</si>
  <si>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</si>
  <si>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</si>
  <si>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</si>
  <si>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</si>
  <si>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</si>
  <si>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</si>
  <si>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</si>
  <si>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</si>
  <si>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</si>
  <si>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</si>
  <si>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</si>
  <si>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</si>
  <si>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</si>
  <si>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</si>
  <si>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</si>
  <si>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</si>
  <si>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</si>
  <si>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</si>
  <si>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</si>
  <si>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</si>
  <si>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</si>
  <si>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</si>
  <si>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</si>
  <si>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</si>
  <si>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</si>
  <si>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</si>
  <si>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</si>
  <si>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</si>
  <si>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</si>
  <si>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</si>
  <si>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</si>
  <si>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</si>
  <si>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</si>
  <si>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</si>
  <si>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</si>
  <si>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</si>
  <si>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</si>
  <si>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</si>
  <si>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</si>
  <si>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</si>
  <si>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</si>
  <si>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</si>
  <si>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</si>
  <si>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</si>
  <si>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</si>
  <si>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</si>
  <si>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</si>
  <si>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</si>
  <si>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</si>
  <si>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</si>
  <si>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</si>
  <si>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</si>
  <si>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</si>
  <si>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</si>
  <si>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</si>
  <si>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</si>
  <si>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</si>
  <si>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</si>
  <si>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</si>
  <si>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</si>
  <si>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</si>
  <si>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</si>
  <si>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</si>
  <si>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</si>
  <si>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</si>
  <si>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</si>
  <si>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</si>
  <si>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</si>
  <si>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</si>
  <si>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</si>
  <si>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</si>
  <si>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</si>
  <si>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</si>
  <si>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</si>
  <si>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</si>
  <si>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</si>
  <si>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</si>
  <si>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</si>
  <si>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</si>
  <si>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</si>
  <si>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</si>
  <si>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</si>
  <si>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</si>
  <si>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</si>
  <si>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</si>
  <si>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</si>
  <si>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</si>
  <si>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</si>
  <si>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</si>
  <si>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</si>
  <si>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</si>
  <si>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</si>
  <si>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</si>
  <si>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</si>
  <si>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</si>
  <si>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</si>
  <si>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</si>
  <si>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</si>
  <si>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</si>
  <si>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</si>
  <si>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</si>
  <si>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</si>
  <si>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</si>
  <si>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</si>
  <si>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</si>
  <si>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</si>
  <si>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</si>
  <si>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</si>
  <si>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</si>
  <si>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</si>
  <si>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</si>
  <si>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</si>
  <si>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</si>
  <si>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</si>
  <si>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</si>
  <si>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</si>
  <si>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</si>
  <si>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</si>
  <si>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</si>
  <si>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</si>
  <si>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</si>
  <si>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</si>
  <si>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</si>
  <si>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</si>
  <si>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</si>
  <si>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</si>
  <si>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</si>
  <si>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</si>
  <si>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</si>
  <si>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</si>
  <si>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</si>
  <si>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</si>
  <si>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</si>
  <si>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</si>
  <si>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</si>
  <si>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</si>
  <si>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</si>
  <si>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</si>
  <si>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</si>
  <si>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</si>
  <si>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</si>
  <si>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</si>
  <si>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</si>
  <si>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</si>
  <si>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</si>
  <si>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</si>
  <si>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</si>
  <si>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</si>
  <si>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</si>
  <si>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</si>
  <si>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</si>
  <si>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</si>
  <si>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</si>
  <si>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</si>
  <si>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</si>
  <si>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</si>
  <si>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</si>
  <si>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</si>
  <si>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</si>
  <si>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</si>
  <si>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</si>
  <si>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</si>
  <si>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</si>
  <si>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</si>
  <si>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</si>
  <si>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</si>
  <si>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</si>
  <si>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</si>
  <si>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</si>
  <si>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</si>
  <si>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</si>
  <si>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</si>
  <si>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</si>
  <si>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</si>
  <si>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</si>
  <si>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</si>
  <si>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</si>
  <si>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</si>
  <si>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</si>
  <si>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</si>
  <si>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</si>
  <si>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</si>
  <si>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</si>
  <si>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</si>
  <si>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</si>
  <si>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</si>
  <si>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</si>
  <si>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</si>
  <si>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</si>
  <si>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</si>
  <si>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</si>
  <si>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</si>
  <si>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</si>
  <si>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</si>
  <si>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</si>
  <si>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</si>
  <si>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</si>
  <si>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</si>
  <si>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</si>
  <si>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</si>
  <si>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</si>
  <si>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</si>
  <si>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</si>
  <si>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</si>
  <si>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</si>
  <si>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</si>
  <si>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</si>
  <si>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</si>
  <si>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</si>
  <si>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</si>
  <si>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</si>
  <si>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</si>
  <si>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</si>
  <si>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</si>
  <si>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</si>
  <si>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</si>
  <si>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</si>
  <si>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</si>
  <si>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</si>
  <si>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</si>
  <si>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</si>
  <si>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</si>
  <si>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</si>
  <si>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</si>
  <si>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</si>
  <si>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</si>
  <si>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</si>
  <si>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</si>
  <si>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</si>
  <si>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</si>
  <si>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</si>
  <si>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</si>
  <si>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</si>
  <si>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</si>
  <si>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</si>
  <si>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</si>
  <si>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</si>
  <si>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</si>
  <si>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</si>
  <si>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</si>
  <si>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</si>
  <si>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</si>
  <si>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</si>
  <si>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</si>
  <si>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</si>
  <si>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</si>
  <si>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</si>
  <si>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</si>
  <si>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</si>
  <si>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</si>
  <si>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</si>
  <si>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</si>
  <si>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</si>
  <si>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</si>
  <si>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</si>
  <si>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</si>
  <si>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</si>
  <si>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</si>
  <si>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</si>
  <si>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</si>
  <si>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</si>
  <si>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</si>
  <si>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</si>
  <si>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</si>
  <si>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</si>
  <si>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</si>
  <si>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</si>
  <si>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</si>
  <si>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</si>
  <si>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</si>
  <si>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</si>
  <si>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</si>
  <si>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</si>
  <si>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</si>
  <si>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</si>
  <si>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</si>
  <si>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</si>
  <si>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</si>
  <si>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</si>
  <si>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</si>
  <si>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</si>
  <si>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</si>
  <si>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</si>
  <si>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</si>
  <si>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</si>
  <si>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</si>
  <si>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</si>
  <si>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</si>
  <si>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</si>
  <si>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</si>
  <si>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</si>
  <si>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</si>
  <si>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</si>
  <si>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</si>
  <si>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</si>
  <si>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</si>
  <si>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</si>
  <si>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</si>
  <si>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</si>
  <si>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</si>
  <si>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</si>
  <si>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</si>
  <si>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</si>
  <si>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</si>
  <si>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</si>
  <si>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</si>
  <si>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</si>
  <si>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</si>
  <si>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</si>
  <si>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</si>
  <si>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</si>
  <si>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</si>
  <si>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</si>
  <si>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</si>
  <si>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</si>
  <si>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</si>
  <si>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</si>
  <si>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</si>
  <si>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</si>
  <si>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</si>
  <si>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</si>
  <si>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</si>
  <si>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</si>
  <si>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</si>
  <si>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</si>
  <si>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</si>
  <si>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</si>
  <si>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</si>
  <si>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</si>
  <si>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</si>
  <si>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</si>
  <si>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</si>
  <si>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</si>
  <si>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</si>
  <si>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</si>
  <si>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</si>
  <si>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</si>
  <si>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</si>
  <si>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</si>
  <si>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</si>
  <si>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</si>
  <si>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</si>
  <si>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</si>
  <si>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</si>
  <si>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</si>
  <si>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</si>
  <si>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</si>
  <si>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</si>
  <si>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</si>
  <si>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</si>
  <si>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</si>
  <si>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</si>
  <si>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</si>
  <si>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</si>
  <si>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</si>
  <si>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</si>
  <si>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</si>
  <si>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</si>
  <si>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</si>
  <si>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</si>
  <si>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</si>
  <si>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</si>
  <si>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</si>
  <si>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</si>
  <si>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</si>
  <si>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</si>
  <si>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</si>
  <si>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</si>
  <si>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</si>
  <si>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</si>
  <si>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</si>
  <si>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</si>
  <si>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</si>
  <si>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</si>
  <si>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</si>
  <si>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</si>
  <si>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</si>
  <si>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</si>
  <si>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</si>
  <si>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</si>
  <si>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</si>
  <si>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</si>
  <si>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</si>
  <si>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</si>
  <si>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</si>
  <si>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</si>
  <si>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</si>
  <si>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</si>
  <si>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</si>
  <si>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</si>
  <si>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</si>
  <si>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</si>
  <si>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</si>
  <si>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</si>
  <si>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</si>
  <si>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</si>
  <si>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</si>
  <si>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</si>
  <si>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</si>
  <si>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</si>
  <si>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</si>
  <si>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</si>
  <si>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</si>
  <si>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</si>
  <si>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</si>
  <si>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</si>
  <si>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</si>
  <si>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</si>
  <si>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</si>
  <si>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</si>
  <si>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</si>
  <si>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</si>
  <si>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</si>
  <si>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</si>
  <si>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</si>
  <si>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</si>
  <si>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</si>
  <si>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</si>
  <si>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</si>
  <si>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</si>
  <si>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</si>
  <si>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</si>
  <si>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</si>
  <si>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</si>
  <si>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</si>
  <si>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</si>
  <si>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</si>
  <si>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</si>
  <si>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</si>
  <si>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</si>
  <si>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</si>
  <si>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</si>
  <si>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</si>
  <si>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</si>
  <si>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</si>
  <si>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</si>
  <si>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</si>
  <si>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</si>
  <si>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</si>
  <si>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</si>
  <si>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</si>
  <si>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</si>
  <si>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</si>
  <si>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</si>
  <si>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</si>
  <si>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</si>
  <si>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</si>
  <si>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</si>
  <si>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</si>
  <si>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</si>
  <si>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</si>
  <si>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</si>
  <si>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</si>
  <si>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</si>
  <si>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</si>
  <si>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</si>
  <si>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</si>
  <si>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</si>
  <si>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</si>
  <si>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</si>
  <si>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</si>
  <si>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</si>
  <si>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</si>
  <si>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</si>
  <si>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</si>
  <si>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</si>
  <si>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</si>
  <si>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</si>
  <si>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</si>
  <si>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</si>
  <si>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</si>
  <si>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</si>
  <si>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</si>
  <si>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</si>
  <si>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</si>
  <si>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</si>
  <si>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</si>
  <si>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</si>
  <si>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</si>
  <si>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</si>
  <si>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</si>
  <si>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</si>
  <si>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</si>
  <si>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</si>
  <si>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</si>
  <si>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</si>
  <si>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</si>
  <si>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</si>
  <si>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</si>
  <si>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</si>
  <si>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</si>
  <si>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</si>
  <si>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</si>
  <si>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</si>
  <si>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</si>
  <si>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</si>
  <si>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</si>
  <si>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</si>
  <si>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</si>
  <si>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</si>
  <si>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</si>
  <si>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</si>
  <si>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</si>
  <si>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</si>
  <si>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</si>
  <si>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</si>
  <si>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</si>
  <si>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</si>
  <si>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</si>
  <si>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</si>
  <si>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</si>
  <si>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</si>
  <si>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</si>
  <si>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</si>
  <si>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</si>
  <si>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</si>
  <si>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</si>
  <si>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</si>
  <si>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</si>
  <si>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</si>
  <si>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</si>
  <si>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</si>
  <si>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</si>
  <si>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</si>
  <si>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</si>
  <si>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</si>
  <si>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</si>
  <si>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</si>
  <si>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</si>
  <si>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</si>
  <si>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</si>
  <si>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</si>
  <si>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</si>
  <si>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</si>
  <si>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</si>
  <si>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</si>
  <si>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</si>
  <si>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</si>
  <si>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</si>
  <si>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</si>
  <si>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</si>
  <si>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</si>
  <si>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</si>
  <si>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</si>
  <si>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</si>
  <si>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</si>
  <si>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</si>
  <si>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</si>
  <si>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</si>
  <si>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</si>
  <si>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</si>
  <si>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</si>
  <si>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</si>
  <si>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</si>
  <si>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</si>
  <si>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</si>
  <si>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</si>
  <si>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</si>
  <si>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</si>
  <si>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</si>
  <si>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</si>
  <si>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</si>
  <si>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</si>
  <si>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</si>
  <si>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</si>
  <si>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</si>
  <si>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</si>
  <si>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</si>
  <si>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</si>
  <si>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</si>
  <si>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</si>
  <si>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</si>
  <si>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</si>
  <si>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</si>
  <si>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</si>
  <si>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</si>
  <si>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</si>
  <si>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</si>
  <si>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</si>
  <si>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</si>
  <si>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</si>
  <si>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</si>
  <si>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</si>
  <si>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</si>
  <si>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</si>
  <si>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</si>
  <si>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</si>
  <si>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</si>
  <si>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</si>
  <si>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</si>
  <si>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</si>
  <si>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</si>
  <si>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</si>
  <si>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</si>
  <si>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</si>
  <si>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</si>
  <si>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</si>
  <si>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</si>
  <si>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</si>
  <si>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</si>
  <si>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</si>
  <si>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</si>
  <si>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</si>
  <si>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</si>
  <si>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</si>
  <si>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</si>
  <si>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</si>
  <si>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</si>
  <si>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</si>
  <si>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</si>
  <si>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</si>
  <si>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</si>
  <si>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</si>
  <si>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</si>
  <si>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</si>
  <si>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</si>
  <si>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</si>
  <si>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</si>
  <si>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</si>
  <si>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</si>
  <si>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</si>
  <si>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</si>
  <si>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</si>
  <si>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</si>
  <si>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</si>
  <si>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</si>
  <si>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</si>
  <si>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</si>
  <si>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</si>
  <si>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</si>
  <si>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</si>
  <si>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</si>
  <si>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</si>
  <si>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</si>
  <si>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</si>
  <si>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</si>
  <si>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</si>
  <si>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</si>
  <si>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</si>
  <si>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</si>
  <si>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</si>
  <si>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</si>
  <si>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</si>
  <si>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</si>
  <si>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</si>
  <si>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</si>
  <si>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</si>
  <si>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</si>
  <si>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</si>
  <si>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</si>
  <si>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</si>
  <si>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</si>
  <si>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</si>
  <si>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</si>
  <si>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</si>
  <si>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</si>
  <si>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</si>
  <si>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</si>
  <si>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</si>
  <si>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</si>
  <si>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</si>
  <si>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</si>
  <si>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</si>
  <si>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</si>
  <si>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</si>
  <si>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</si>
  <si>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</si>
  <si>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</si>
  <si>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</si>
  <si>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</si>
  <si>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</si>
  <si>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</si>
  <si>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</si>
  <si>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</si>
  <si>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</si>
  <si>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</si>
  <si>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</si>
  <si>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</si>
  <si>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</si>
  <si>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</si>
  <si>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</si>
  <si>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</si>
  <si>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</si>
  <si>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</si>
  <si>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</si>
  <si>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</si>
  <si>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</si>
  <si>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</si>
  <si>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</si>
  <si>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</si>
  <si>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</si>
  <si>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</si>
  <si>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</si>
  <si>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</si>
  <si>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</si>
  <si>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</si>
  <si>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</si>
  <si>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</si>
  <si>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</si>
  <si>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</si>
  <si>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</si>
  <si>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</si>
  <si>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</si>
  <si>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</si>
  <si>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</si>
  <si>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</si>
  <si>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</si>
  <si>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</si>
  <si>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</si>
  <si>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</si>
  <si>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</si>
  <si>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</si>
  <si>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</si>
  <si>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</si>
  <si>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</si>
  <si>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</si>
  <si>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</si>
  <si>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</si>
  <si>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</si>
  <si>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</si>
  <si>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</si>
  <si>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</si>
  <si>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</si>
  <si>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</si>
  <si>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</si>
  <si>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</si>
  <si>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</si>
  <si>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</si>
  <si>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</si>
  <si>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</si>
  <si>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</si>
  <si>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</si>
  <si>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</si>
  <si>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</si>
  <si>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</si>
  <si>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</si>
  <si>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</si>
  <si>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</si>
  <si>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</si>
  <si>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</si>
  <si>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</si>
  <si>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</si>
  <si>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</si>
  <si>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</si>
  <si>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</si>
  <si>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</si>
  <si>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</si>
  <si>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</si>
  <si>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</si>
  <si>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</si>
  <si>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</si>
  <si>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</si>
  <si>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</si>
  <si>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</si>
  <si>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</si>
  <si>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</si>
  <si>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</si>
  <si>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</si>
  <si>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</si>
  <si>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</si>
  <si>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</si>
  <si>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</si>
  <si>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</si>
  <si>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</si>
  <si>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</si>
  <si>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</si>
  <si>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</si>
  <si>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</si>
  <si>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</si>
  <si>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</si>
  <si>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</si>
  <si>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</si>
  <si>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</si>
  <si>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</si>
  <si>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</si>
  <si>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</si>
  <si>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</si>
  <si>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</si>
  <si>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</si>
  <si>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</si>
  <si>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</si>
  <si>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</si>
  <si>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</si>
  <si>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</si>
  <si>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</si>
  <si>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</si>
  <si>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</si>
  <si>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</si>
  <si>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</si>
  <si>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</si>
  <si>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</si>
  <si>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</si>
  <si>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</si>
  <si>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</si>
  <si>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</si>
  <si>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</si>
  <si>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</si>
  <si>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</si>
  <si>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</si>
  <si>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</si>
  <si>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</si>
  <si>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</si>
  <si>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</si>
  <si>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</si>
  <si>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</si>
  <si>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</si>
  <si>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</si>
  <si>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</si>
  <si>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</si>
  <si>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</si>
  <si>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</si>
  <si>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</si>
  <si>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</si>
  <si>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</si>
  <si>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</si>
  <si>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</si>
  <si>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</si>
  <si>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</si>
  <si>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</si>
  <si>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</si>
  <si>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</si>
  <si>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</si>
  <si>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</si>
  <si>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</si>
  <si>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</si>
  <si>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</si>
  <si>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</si>
  <si>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</si>
  <si>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</si>
  <si>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</si>
  <si>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</si>
  <si>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</si>
  <si>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</si>
  <si>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</si>
  <si>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</si>
  <si>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</si>
  <si>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</si>
  <si>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</si>
  <si>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</si>
  <si>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</si>
  <si>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</si>
  <si>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</si>
  <si>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</si>
  <si>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</si>
  <si>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</si>
  <si>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</si>
  <si>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</si>
  <si>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</si>
  <si>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</si>
  <si>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</si>
  <si>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</si>
  <si>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</si>
  <si>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</si>
  <si>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</si>
  <si>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</si>
  <si>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</si>
  <si>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</si>
  <si>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</si>
  <si>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</si>
  <si>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</si>
  <si>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</si>
  <si>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</si>
  <si>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</si>
  <si>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</si>
  <si>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</si>
  <si>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</si>
  <si>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</si>
  <si>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</si>
  <si>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</si>
  <si>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</si>
  <si>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</si>
  <si>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</si>
  <si>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</si>
  <si>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</si>
  <si>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</si>
  <si>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</si>
  <si>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</si>
  <si>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</si>
  <si>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</si>
  <si>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</si>
  <si>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</si>
  <si>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</si>
  <si>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</si>
  <si>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</si>
  <si>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</si>
  <si>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</si>
  <si>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</si>
  <si>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</si>
  <si>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</si>
  <si>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</si>
  <si>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</si>
  <si>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</si>
  <si>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</si>
  <si>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</si>
  <si>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</si>
  <si>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</si>
  <si>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</si>
  <si>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</si>
  <si>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</si>
  <si>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</si>
  <si>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</si>
  <si>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</si>
  <si>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</si>
  <si>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</si>
  <si>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</si>
  <si>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</si>
  <si>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</si>
  <si>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</si>
  <si>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</si>
  <si>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</si>
  <si>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</si>
  <si>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</si>
  <si>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</si>
  <si>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</si>
  <si>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</si>
  <si>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</si>
  <si>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</si>
  <si>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</si>
  <si>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</si>
  <si>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</si>
  <si>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</si>
  <si>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</si>
  <si>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</si>
  <si>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</si>
  <si>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</si>
  <si>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</si>
  <si>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</si>
  <si>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</si>
  <si>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</si>
  <si>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</si>
  <si>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</si>
  <si>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</si>
  <si>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</si>
  <si>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</si>
  <si>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</si>
  <si>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</si>
  <si>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</si>
  <si>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</si>
  <si>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</si>
  <si>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</si>
  <si>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</si>
  <si>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</si>
  <si>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</si>
  <si>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</si>
  <si>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</si>
  <si>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</si>
  <si>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</si>
  <si>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</si>
  <si>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</si>
  <si>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</si>
  <si>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</si>
  <si>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</si>
  <si>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</si>
  <si>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</si>
  <si>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</si>
  <si>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</si>
  <si>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</si>
  <si>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</si>
  <si>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</si>
  <si>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</si>
  <si>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</si>
  <si>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</si>
  <si>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</si>
  <si>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</si>
  <si>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</si>
  <si>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</si>
  <si>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</si>
  <si>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</si>
  <si>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</si>
  <si>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</si>
  <si>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</si>
  <si>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</si>
  <si>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</si>
  <si>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</si>
  <si>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</si>
  <si>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</si>
  <si>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</si>
  <si>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</si>
  <si>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</si>
  <si>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</si>
  <si>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</si>
  <si>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</si>
  <si>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</si>
  <si>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</si>
  <si>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</si>
  <si>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</si>
  <si>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</si>
  <si>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</si>
  <si>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</si>
  <si>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</si>
  <si>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</si>
  <si>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</si>
  <si>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</si>
  <si>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</si>
  <si>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</si>
  <si>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</si>
  <si>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</si>
  <si>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</si>
  <si>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</si>
  <si>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</si>
  <si>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</si>
  <si>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</si>
  <si>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</si>
  <si>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</si>
  <si>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</si>
  <si>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</si>
  <si>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</si>
  <si>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</si>
  <si>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</si>
  <si>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</si>
  <si>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</si>
  <si>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</si>
  <si>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</si>
  <si>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</si>
  <si>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</si>
  <si>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</si>
  <si>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</si>
  <si>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</si>
  <si>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</si>
  <si>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</si>
  <si>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</si>
  <si>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</si>
  <si>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</si>
  <si>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</si>
  <si>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</si>
  <si>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</si>
  <si>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</si>
  <si>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</si>
  <si>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</si>
  <si>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</si>
  <si>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</si>
  <si>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</si>
  <si>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</si>
  <si>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</si>
  <si>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</si>
  <si>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</si>
  <si>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</si>
  <si>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</si>
  <si>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</si>
  <si>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</si>
  <si>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</si>
  <si>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</si>
  <si>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</si>
  <si>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</si>
  <si>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</si>
  <si>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</si>
  <si>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</si>
  <si>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</si>
  <si>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</si>
  <si>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</si>
  <si>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</si>
  <si>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</si>
  <si>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</si>
  <si>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</si>
  <si>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</si>
  <si>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</si>
  <si>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</si>
  <si>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</si>
  <si>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</si>
  <si>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</si>
  <si>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</si>
  <si>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</si>
  <si>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</si>
  <si>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</si>
  <si>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</si>
  <si>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</si>
  <si>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</si>
  <si>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</si>
  <si>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</si>
  <si>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</si>
  <si>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</si>
  <si>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</si>
  <si>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</si>
  <si>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</si>
  <si>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</si>
  <si>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</si>
  <si>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</si>
  <si>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</si>
  <si>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</si>
  <si>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</si>
  <si>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</si>
  <si>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</si>
  <si>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</si>
  <si>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</si>
  <si>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</si>
  <si>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</si>
  <si>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</si>
  <si>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</si>
  <si>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</si>
  <si>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</si>
  <si>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</si>
  <si>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</si>
  <si>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</si>
  <si>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</si>
  <si>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</si>
  <si>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</si>
  <si>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</si>
  <si>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</si>
  <si>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</si>
  <si>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</si>
  <si>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</si>
  <si>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</si>
  <si>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</si>
  <si>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</si>
  <si>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</si>
  <si>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</si>
  <si>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</si>
  <si>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</si>
  <si>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</si>
  <si>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</si>
  <si>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</si>
  <si>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</si>
  <si>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</si>
  <si>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</si>
  <si>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</si>
  <si>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</si>
  <si>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</si>
  <si>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</si>
  <si>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</si>
  <si>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</si>
  <si>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</si>
  <si>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</si>
  <si>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</si>
  <si>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</si>
  <si>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</si>
  <si>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</si>
  <si>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</si>
  <si>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</si>
  <si>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</si>
  <si>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</si>
  <si>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</si>
  <si>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</si>
  <si>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</si>
  <si>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</si>
  <si>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</si>
  <si>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</si>
  <si>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</si>
  <si>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</si>
  <si>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</si>
  <si>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</si>
  <si>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</si>
  <si>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</si>
  <si>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</si>
  <si>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</si>
  <si>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</si>
  <si>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</si>
  <si>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</si>
  <si>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</si>
  <si>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</si>
  <si>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</si>
  <si>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</si>
  <si>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</si>
  <si>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</si>
  <si>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</si>
  <si>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</si>
  <si>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</si>
  <si>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</si>
  <si>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</si>
  <si>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</si>
  <si>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</si>
  <si>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</si>
  <si>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</si>
  <si>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</si>
  <si>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</si>
  <si>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</si>
  <si>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</si>
  <si>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</si>
  <si>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</si>
  <si>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</si>
  <si>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</si>
  <si>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</si>
  <si>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</si>
  <si>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</si>
  <si>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</si>
  <si>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</si>
  <si>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</si>
  <si>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</si>
  <si>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</si>
  <si>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</si>
  <si>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</si>
  <si>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</si>
  <si>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</si>
  <si>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</si>
  <si>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</si>
  <si>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</si>
  <si>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</si>
  <si>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</si>
  <si>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</si>
  <si>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</si>
  <si>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</si>
  <si>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</si>
  <si>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</si>
  <si>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</si>
  <si>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</si>
  <si>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</si>
  <si>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</si>
  <si>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</si>
  <si>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</si>
  <si>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</si>
  <si>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</si>
  <si>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</si>
  <si>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</si>
  <si>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</si>
  <si>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</si>
  <si>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</si>
  <si>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</si>
  <si>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</si>
  <si>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</si>
  <si>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</si>
  <si>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</si>
  <si>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</si>
  <si>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</si>
  <si>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</si>
  <si>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</si>
  <si>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</si>
  <si>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</si>
  <si>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</si>
  <si>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</si>
  <si>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</si>
  <si>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</si>
  <si>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</si>
  <si>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</si>
  <si>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</si>
  <si>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</si>
  <si>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</si>
  <si>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</si>
  <si>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</si>
  <si>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</si>
  <si>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</si>
  <si>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</si>
  <si>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</si>
  <si>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</si>
  <si>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</si>
  <si>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</si>
  <si>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</si>
  <si>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</si>
  <si>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</si>
  <si>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</si>
  <si>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</si>
  <si>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</si>
  <si>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</si>
  <si>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</si>
  <si>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</si>
  <si>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</si>
  <si>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</si>
  <si>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</si>
  <si>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</si>
  <si>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</si>
  <si>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</si>
  <si>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</si>
  <si>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</si>
  <si>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</si>
  <si>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</si>
  <si>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</si>
  <si>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</si>
  <si>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</si>
  <si>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</si>
  <si>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</si>
  <si>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</si>
  <si>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</si>
  <si>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</si>
  <si>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</si>
  <si>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</si>
  <si>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</si>
  <si>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</si>
  <si>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</si>
  <si>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</si>
  <si>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</si>
  <si>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</si>
  <si>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</si>
  <si>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</si>
  <si>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</si>
  <si>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</si>
  <si>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</si>
  <si>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</si>
  <si>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</si>
  <si>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</si>
  <si>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</si>
  <si>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</si>
  <si>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</si>
  <si>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</si>
  <si>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</si>
  <si>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</si>
  <si>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</si>
  <si>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</si>
  <si>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</si>
  <si>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</si>
  <si>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</si>
  <si>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</si>
  <si>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</si>
  <si>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</si>
  <si>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</si>
  <si>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</si>
  <si>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</si>
  <si>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</si>
  <si>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</si>
  <si>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</si>
  <si>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</si>
  <si>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</si>
  <si>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</si>
  <si>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</si>
  <si>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</si>
  <si>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</si>
  <si>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</si>
  <si>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</si>
  <si>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</si>
  <si>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</si>
  <si>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</si>
  <si>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</si>
  <si>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</si>
  <si>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</si>
  <si>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</si>
  <si>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</si>
  <si>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</si>
  <si>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</si>
  <si>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</si>
  <si>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</si>
  <si>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</si>
  <si>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</si>
  <si>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</si>
  <si>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</si>
  <si>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</si>
  <si>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</si>
  <si>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</si>
  <si>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</si>
  <si>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</si>
  <si>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</si>
  <si>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</si>
  <si>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</si>
  <si>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</si>
  <si>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</si>
  <si>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</si>
  <si>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</si>
  <si>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</si>
  <si>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</si>
  <si>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</si>
  <si>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</si>
  <si>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</si>
  <si>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</si>
  <si>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</si>
  <si>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</si>
  <si>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</si>
  <si>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</si>
  <si>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</si>
  <si>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</si>
  <si>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</si>
  <si>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</si>
  <si>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</si>
  <si>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</si>
  <si>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</si>
  <si>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</si>
  <si>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</si>
  <si>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</si>
  <si>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</si>
  <si>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</si>
  <si>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</si>
  <si>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</si>
  <si>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</si>
  <si>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</si>
  <si>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</si>
  <si>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</si>
  <si>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</si>
  <si>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</si>
  <si>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</si>
  <si>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</si>
  <si>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</si>
  <si>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</si>
  <si>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</si>
  <si>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</si>
  <si>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</si>
  <si>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</si>
  <si>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</si>
  <si>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</si>
  <si>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</si>
  <si>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</si>
  <si>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</si>
  <si>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</si>
  <si>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</si>
  <si>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</si>
  <si>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</si>
  <si>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</si>
  <si>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</si>
  <si>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</si>
  <si>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</si>
  <si>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</si>
  <si>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</si>
  <si>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</si>
  <si>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</si>
  <si>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</si>
  <si>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</si>
  <si>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</si>
  <si>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</si>
  <si>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</si>
  <si>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</si>
  <si>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</si>
  <si>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</si>
  <si>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</si>
  <si>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</si>
  <si>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</si>
  <si>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</si>
  <si>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</si>
  <si>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</si>
  <si>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</si>
  <si>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</si>
  <si>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</si>
  <si>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</si>
  <si>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</si>
  <si>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</si>
  <si>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</si>
  <si>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</si>
  <si>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</si>
  <si>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</si>
  <si>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</si>
  <si>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</si>
  <si>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</si>
  <si>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</si>
  <si>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</si>
  <si>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</si>
  <si>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</si>
  <si>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</si>
  <si>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</si>
  <si>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</si>
  <si>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</si>
  <si>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</si>
  <si>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</si>
  <si>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</si>
  <si>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</si>
  <si>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</si>
  <si>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</si>
  <si>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</si>
  <si>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</si>
  <si>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</si>
  <si>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</si>
  <si>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</si>
  <si>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</si>
  <si>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</si>
  <si>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</si>
  <si>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</si>
  <si>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</si>
  <si>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</si>
  <si>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</si>
  <si>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</si>
  <si>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</si>
  <si>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</si>
  <si>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</si>
  <si>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</si>
  <si>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</si>
  <si>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</si>
  <si>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</si>
  <si>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</si>
  <si>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</si>
  <si>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</si>
  <si>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</si>
  <si>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</si>
  <si>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</si>
  <si>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</si>
  <si>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</si>
  <si>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</si>
  <si>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</si>
  <si>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</si>
  <si>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</si>
  <si>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</si>
  <si>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</si>
  <si>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</si>
  <si>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</si>
  <si>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</si>
  <si>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</si>
  <si>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</si>
  <si>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</si>
  <si>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</si>
  <si>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</si>
  <si>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</si>
  <si>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</si>
  <si>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</si>
  <si>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</si>
  <si>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</si>
  <si>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</si>
  <si>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</si>
  <si>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</si>
  <si>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</si>
  <si>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</si>
  <si>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</si>
  <si>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</si>
  <si>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</si>
  <si>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</si>
  <si>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</si>
  <si>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</si>
  <si>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</si>
  <si>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</si>
  <si>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</si>
  <si>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</si>
  <si>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</si>
  <si>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</si>
  <si>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</si>
  <si>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</si>
  <si>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</si>
  <si>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</si>
  <si>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</si>
  <si>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</si>
  <si>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</si>
  <si>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</si>
  <si>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</si>
  <si>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</si>
  <si>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</si>
  <si>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</si>
  <si>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</si>
  <si>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</si>
  <si>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</si>
  <si>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</si>
  <si>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</si>
  <si>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</si>
  <si>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</si>
  <si>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</si>
  <si>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</si>
  <si>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</si>
  <si>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</si>
  <si>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</si>
  <si>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</si>
  <si>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</si>
  <si>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</si>
  <si>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</si>
  <si>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</si>
  <si>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</si>
  <si>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</si>
  <si>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</si>
  <si>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</si>
  <si>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</si>
  <si>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</si>
  <si>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</si>
  <si>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</si>
  <si>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</si>
  <si>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</si>
  <si>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</si>
  <si>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</si>
  <si>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</si>
  <si>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</si>
  <si>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</si>
  <si>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</si>
  <si>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</si>
  <si>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</si>
  <si>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</si>
  <si>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</si>
  <si>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</si>
  <si>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</si>
  <si>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</si>
  <si>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</si>
  <si>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</si>
  <si>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</si>
  <si>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</si>
  <si>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</si>
  <si>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</si>
  <si>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</si>
  <si>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</si>
  <si>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</si>
  <si>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</si>
  <si>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</si>
  <si>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</si>
  <si>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</si>
  <si>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</si>
  <si>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</si>
  <si>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</si>
  <si>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</si>
  <si>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</si>
  <si>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</si>
  <si>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</si>
  <si>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</si>
  <si>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</si>
  <si>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</si>
  <si>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</si>
  <si>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</si>
  <si>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</si>
  <si>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</si>
  <si>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</si>
  <si>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</si>
  <si>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</si>
  <si>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</si>
  <si>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</si>
  <si>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</si>
  <si>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</si>
  <si>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</si>
  <si>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</si>
  <si>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</si>
  <si>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</si>
  <si>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</si>
  <si>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</si>
  <si>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</si>
  <si>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</si>
  <si>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</si>
  <si>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</si>
  <si>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</si>
  <si>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</si>
  <si>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</si>
  <si>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</si>
  <si>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</si>
  <si>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</si>
  <si>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</si>
  <si>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</si>
  <si>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</si>
  <si>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</si>
  <si>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</si>
  <si>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</si>
  <si>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</si>
  <si>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</si>
  <si>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</si>
  <si>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</si>
  <si>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</si>
  <si>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</si>
  <si>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</si>
  <si>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</si>
  <si>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</si>
  <si>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</si>
  <si>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</si>
  <si>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</si>
  <si>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</si>
  <si>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</si>
  <si>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</si>
  <si>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</si>
  <si>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</si>
  <si>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</si>
  <si>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</si>
  <si>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</si>
  <si>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</si>
  <si>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</si>
  <si>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</si>
  <si>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</si>
  <si>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</si>
  <si>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</si>
  <si>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</si>
  <si>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</si>
  <si>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</si>
  <si>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</si>
  <si>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</si>
  <si>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</si>
  <si>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</si>
  <si>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</si>
  <si>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</si>
  <si>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</si>
  <si>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</si>
  <si>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</si>
  <si>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</si>
  <si>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</si>
  <si>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</si>
  <si>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</si>
  <si>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</si>
  <si>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</si>
  <si>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</si>
  <si>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</si>
  <si>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</si>
  <si>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</si>
  <si>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</si>
  <si>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</si>
  <si>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</si>
  <si>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</si>
  <si>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</si>
  <si>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</si>
  <si>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</si>
  <si>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</si>
  <si>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</si>
  <si>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</si>
  <si>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</si>
  <si>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</si>
  <si>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</si>
  <si>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</si>
  <si>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</si>
  <si>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</si>
  <si>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</si>
  <si>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</si>
  <si>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</si>
  <si>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</si>
  <si>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</si>
  <si>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</si>
  <si>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</si>
  <si>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</si>
  <si>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</si>
  <si>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</si>
  <si>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</si>
  <si>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</si>
  <si>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</si>
  <si>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</si>
  <si>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</si>
  <si>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</si>
  <si>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</si>
  <si>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</si>
  <si>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</si>
  <si>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</si>
  <si>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</si>
  <si>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</si>
  <si>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</si>
  <si>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</si>
  <si>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</si>
  <si>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</si>
  <si>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</si>
  <si>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</si>
  <si>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</si>
  <si>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</si>
  <si>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</si>
  <si>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</si>
  <si>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</si>
  <si>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</si>
  <si>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</si>
  <si>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</si>
  <si>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</si>
  <si>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</si>
  <si>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</si>
  <si>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</si>
  <si>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</si>
  <si>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</si>
  <si>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</si>
  <si>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</si>
  <si>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</si>
  <si>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</si>
  <si>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</si>
  <si>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</si>
  <si>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</si>
  <si>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</si>
  <si>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</si>
  <si>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</si>
  <si>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</si>
  <si>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</si>
  <si>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</si>
  <si>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</si>
  <si>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</si>
  <si>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</si>
  <si>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</si>
  <si>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</si>
  <si>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</si>
  <si>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</si>
  <si>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</si>
  <si>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</si>
  <si>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</si>
  <si>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</si>
  <si>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</si>
  <si>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</si>
  <si>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</si>
  <si>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</si>
  <si>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</si>
  <si>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</si>
  <si>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</si>
  <si>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</si>
  <si>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</si>
  <si>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</si>
  <si>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</si>
  <si>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</si>
  <si>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</si>
  <si>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</si>
  <si>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</si>
  <si>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</si>
  <si>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</si>
  <si>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</si>
  <si>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</si>
  <si>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</si>
  <si>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</si>
  <si>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</si>
  <si>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</si>
  <si>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</si>
  <si>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</si>
  <si>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</si>
  <si>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</si>
  <si>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</si>
  <si>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</si>
  <si>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</si>
  <si>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</si>
  <si>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</si>
  <si>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</si>
  <si>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</si>
  <si>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</si>
  <si>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</si>
  <si>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</si>
  <si>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</si>
  <si>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</si>
  <si>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</si>
  <si>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</si>
  <si>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</si>
  <si>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</si>
  <si>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</si>
  <si>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</si>
  <si>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</si>
  <si>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</si>
  <si>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</si>
  <si>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</si>
  <si>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</si>
  <si>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</si>
  <si>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</si>
  <si>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</si>
  <si>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</si>
  <si>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</si>
  <si>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</si>
  <si>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</si>
  <si>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</si>
  <si>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</si>
  <si>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</si>
  <si>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</si>
  <si>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</si>
  <si>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</si>
  <si>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</si>
  <si>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</si>
  <si>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</si>
  <si>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</si>
  <si>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</si>
  <si>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</si>
  <si>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</si>
  <si>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</si>
  <si>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</si>
  <si>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</si>
  <si>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</si>
  <si>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</si>
  <si>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</si>
  <si>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</si>
  <si>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</si>
  <si>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</si>
  <si>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</si>
  <si>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</si>
  <si>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</si>
  <si>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</si>
  <si>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</si>
  <si>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</si>
  <si>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</si>
  <si>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</si>
  <si>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</si>
  <si>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</si>
  <si>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</si>
  <si>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</si>
  <si>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</si>
  <si>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</si>
  <si>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</si>
  <si>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</si>
  <si>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</si>
  <si>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</si>
  <si>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</si>
  <si>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</si>
  <si>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</si>
  <si>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</si>
  <si>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</si>
  <si>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</si>
  <si>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</si>
  <si>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</si>
  <si>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</si>
  <si>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</si>
  <si>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</si>
  <si>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</si>
  <si>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</si>
  <si>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</si>
  <si>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</si>
  <si>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</si>
  <si>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</si>
  <si>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</si>
  <si>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</si>
  <si>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</si>
  <si>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</si>
  <si>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</si>
  <si>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</si>
  <si>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</si>
  <si>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</si>
  <si>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</si>
  <si>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</si>
  <si>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</si>
  <si>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</si>
  <si>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</si>
  <si>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</si>
  <si>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</si>
  <si>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</si>
  <si>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</si>
  <si>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</si>
  <si>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</si>
  <si>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</si>
  <si>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</si>
  <si>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</si>
  <si>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</si>
  <si>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</si>
  <si>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</si>
  <si>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</si>
  <si>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</si>
  <si>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</si>
  <si>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</si>
  <si>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</si>
  <si>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</si>
  <si>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</si>
  <si>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</si>
  <si>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</si>
  <si>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</si>
  <si>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</si>
  <si>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</si>
  <si>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</si>
  <si>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</si>
  <si>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</si>
  <si>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</si>
  <si>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</si>
  <si>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</si>
  <si>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</si>
  <si>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</si>
  <si>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</si>
  <si>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</si>
  <si>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</si>
  <si>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</si>
  <si>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</si>
  <si>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</si>
  <si>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</si>
  <si>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</si>
  <si>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</si>
  <si>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</si>
  <si>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</si>
  <si>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</si>
  <si>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</si>
  <si>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</si>
  <si>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</si>
  <si>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</si>
  <si>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</si>
  <si>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</si>
  <si>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</si>
  <si>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</si>
  <si>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</si>
  <si>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</si>
  <si>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</si>
  <si>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</si>
  <si>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</si>
  <si>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</si>
  <si>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</si>
  <si>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</si>
  <si>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</si>
  <si>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</si>
  <si>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</si>
  <si>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</si>
  <si>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</si>
  <si>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</si>
  <si>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</si>
  <si>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</si>
  <si>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</si>
  <si>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</si>
  <si>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</si>
  <si>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</si>
  <si>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</si>
  <si>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</si>
  <si>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</si>
  <si>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</si>
  <si>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</si>
  <si>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</si>
  <si>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</si>
  <si>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</si>
  <si>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</si>
  <si>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</si>
  <si>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</si>
  <si>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</si>
  <si>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</si>
  <si>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</si>
  <si>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</si>
  <si>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</si>
  <si>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</si>
  <si>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</si>
  <si>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</si>
  <si>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</si>
  <si>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</si>
  <si>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</si>
  <si>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</si>
  <si>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</si>
  <si>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</si>
  <si>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</si>
  <si>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</si>
  <si>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</si>
  <si>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</si>
  <si>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</si>
  <si>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</si>
  <si>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</si>
  <si>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</si>
  <si>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</si>
  <si>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</si>
  <si>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</si>
  <si>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</si>
  <si>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</si>
  <si>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</si>
  <si>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</si>
  <si>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</si>
  <si>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</si>
  <si>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</si>
  <si>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</si>
  <si>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</si>
  <si>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</si>
  <si>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</si>
  <si>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</si>
  <si>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</si>
  <si>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</si>
  <si>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</si>
  <si>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</si>
  <si>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</si>
  <si>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</si>
  <si>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</si>
  <si>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</si>
  <si>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</si>
  <si>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</si>
  <si>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</si>
  <si>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</si>
  <si>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</si>
  <si>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</si>
  <si>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</si>
  <si>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</si>
  <si>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</si>
  <si>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</si>
  <si>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</si>
  <si>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</si>
  <si>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</si>
  <si>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</si>
  <si>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</si>
  <si>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</si>
  <si>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</si>
  <si>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</si>
  <si>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</si>
  <si>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</si>
  <si>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</si>
  <si>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</si>
  <si>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</si>
  <si>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</si>
  <si>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</si>
  <si>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</si>
  <si>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</si>
  <si>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</si>
  <si>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</si>
  <si>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</si>
  <si>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</si>
  <si>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</si>
  <si>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</si>
  <si>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</si>
  <si>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</si>
  <si>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</si>
  <si>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</si>
  <si>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</si>
  <si>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</si>
  <si>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</si>
  <si>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</si>
  <si>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</si>
  <si>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</si>
  <si>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</si>
  <si>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</si>
  <si>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</si>
  <si>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</si>
  <si>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</si>
  <si>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</si>
  <si>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</si>
  <si>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</si>
  <si>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</si>
  <si>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</si>
  <si>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</si>
  <si>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</si>
  <si>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</si>
  <si>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</si>
  <si>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</si>
  <si>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</si>
  <si>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</si>
  <si>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</si>
  <si>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</si>
  <si>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</si>
  <si>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</si>
  <si>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</si>
  <si>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</si>
  <si>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</si>
  <si>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</si>
  <si>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</si>
  <si>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</si>
  <si>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</si>
  <si>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</si>
  <si>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</si>
  <si>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</si>
  <si>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</si>
  <si>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</si>
  <si>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</si>
  <si>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</si>
  <si>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</si>
  <si>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</si>
  <si>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</si>
  <si>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</si>
  <si>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</si>
  <si>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</si>
  <si>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</si>
  <si>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</si>
  <si>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</si>
  <si>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</si>
  <si>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</si>
  <si>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</si>
  <si>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</si>
  <si>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</si>
  <si>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</si>
  <si>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</si>
  <si>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</si>
  <si>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</si>
  <si>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</si>
  <si>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</si>
  <si>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</si>
  <si>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</si>
  <si>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</si>
  <si>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</si>
  <si>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</si>
  <si>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</si>
  <si>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</si>
  <si>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</si>
  <si>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</si>
  <si>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</si>
  <si>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</si>
  <si>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</si>
  <si>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</si>
  <si>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</si>
  <si>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</si>
  <si>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</si>
  <si>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</si>
  <si>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</si>
  <si>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</si>
  <si>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</si>
  <si>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</si>
  <si>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</si>
  <si>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</si>
  <si>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</si>
  <si>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</si>
  <si>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</si>
  <si>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</si>
  <si>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</si>
  <si>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</si>
  <si>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</si>
  <si>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</si>
  <si>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</si>
  <si>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</si>
  <si>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</si>
  <si>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</si>
  <si>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</si>
  <si>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</si>
  <si>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</si>
  <si>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</si>
  <si>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</si>
  <si>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</si>
  <si>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</si>
  <si>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</si>
  <si>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</si>
  <si>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</si>
  <si>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</si>
  <si>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</si>
  <si>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</si>
  <si>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</si>
  <si>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</si>
  <si>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</si>
  <si>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</si>
  <si>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</si>
  <si>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</si>
  <si>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</si>
  <si>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</si>
  <si>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</si>
  <si>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</si>
  <si>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</si>
  <si>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</si>
  <si>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</si>
  <si>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</si>
  <si>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</si>
  <si>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</si>
  <si>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</si>
  <si>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</si>
  <si>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</si>
  <si>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</si>
  <si>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</si>
  <si>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</si>
  <si>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</si>
  <si>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</si>
  <si>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</si>
  <si>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</si>
  <si>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</si>
  <si>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</si>
  <si>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</si>
  <si>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</si>
  <si>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</si>
  <si>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</si>
  <si>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</si>
  <si>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</si>
  <si>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</si>
  <si>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</si>
  <si>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</si>
  <si>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</si>
  <si>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</si>
  <si>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</si>
  <si>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</si>
  <si>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</si>
  <si>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</si>
  <si>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</si>
  <si>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</si>
  <si>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</si>
  <si>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</si>
  <si>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</si>
  <si>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</si>
  <si>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</si>
  <si>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</si>
  <si>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</si>
  <si>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</si>
  <si>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</si>
  <si>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</si>
  <si>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</si>
  <si>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</si>
  <si>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</si>
  <si>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</si>
  <si>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</si>
  <si>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</si>
  <si>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</si>
  <si>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</si>
  <si>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</si>
  <si>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</si>
  <si>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</si>
  <si>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</si>
  <si>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</si>
  <si>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</si>
  <si>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</si>
  <si>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</si>
  <si>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</si>
  <si>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</si>
  <si>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</si>
  <si>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</si>
  <si>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</si>
  <si>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</si>
  <si>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</si>
  <si>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</si>
  <si>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</si>
  <si>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</si>
  <si>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</si>
  <si>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</si>
  <si>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</si>
  <si>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</si>
  <si>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</si>
  <si>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</si>
  <si>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</si>
  <si>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</si>
  <si>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</si>
  <si>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</si>
  <si>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</si>
  <si>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</si>
  <si>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</si>
  <si>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</si>
  <si>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</si>
  <si>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</si>
  <si>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</si>
  <si>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</si>
  <si>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</si>
  <si>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</si>
  <si>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</si>
  <si>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</si>
  <si>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</si>
  <si>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</si>
  <si>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</si>
  <si>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</si>
  <si>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</si>
  <si>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</si>
  <si>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</si>
  <si>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</si>
  <si>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</si>
  <si>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</si>
  <si>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</si>
  <si>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</si>
  <si>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</si>
  <si>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</si>
  <si>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</si>
  <si>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</si>
  <si>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</si>
  <si>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</si>
  <si>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</si>
  <si>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</si>
  <si>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</si>
  <si>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</si>
  <si>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</si>
  <si>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</si>
  <si>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</si>
  <si>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</si>
  <si>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</si>
  <si>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</si>
  <si>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</si>
  <si>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</si>
  <si>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</si>
  <si>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</si>
  <si>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</si>
  <si>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</si>
  <si>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</si>
  <si>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</si>
  <si>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</si>
  <si>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</si>
  <si>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</si>
  <si>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</si>
  <si>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</si>
  <si>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</si>
  <si>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</si>
  <si>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</si>
  <si>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</si>
  <si>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</si>
  <si>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</si>
  <si>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</si>
  <si>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</si>
  <si>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</si>
  <si>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</si>
  <si>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</si>
  <si>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</si>
  <si>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</si>
  <si>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</si>
  <si>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</si>
  <si>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</si>
  <si>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</si>
  <si>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</si>
  <si>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</si>
  <si>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</si>
  <si>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</si>
  <si>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</si>
  <si>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</si>
  <si>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</si>
  <si>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</si>
  <si>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</si>
  <si>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</si>
  <si>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</si>
  <si>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</si>
  <si>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</si>
  <si>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</si>
  <si>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</si>
  <si>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</si>
  <si>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</si>
  <si>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</si>
  <si>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</si>
  <si>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</si>
  <si>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</si>
  <si>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</si>
  <si>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</si>
  <si>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</si>
  <si>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</si>
  <si>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</si>
  <si>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</si>
  <si>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</si>
  <si>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</si>
  <si>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</si>
  <si>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</si>
  <si>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</si>
  <si>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</si>
  <si>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</si>
  <si>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</si>
  <si>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</si>
  <si>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</si>
  <si>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</si>
  <si>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</si>
  <si>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</si>
  <si>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</si>
  <si>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</si>
  <si>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</si>
  <si>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</si>
  <si>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</si>
  <si>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</si>
  <si>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</si>
  <si>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</si>
  <si>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</si>
  <si>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</si>
  <si>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</si>
  <si>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</si>
  <si>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</si>
  <si>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</si>
  <si>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</si>
  <si>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</si>
  <si>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</si>
  <si>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</si>
  <si>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</si>
  <si>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</si>
  <si>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</si>
  <si>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</si>
  <si>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</si>
  <si>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</si>
  <si>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</si>
  <si>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</si>
  <si>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</si>
  <si>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</si>
  <si>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</si>
  <si>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</si>
  <si>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</si>
  <si>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</si>
  <si>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</si>
  <si>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</si>
  <si>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</si>
  <si>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</si>
  <si>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</si>
  <si>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</si>
  <si>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</si>
  <si>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</si>
  <si>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</si>
  <si>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</si>
  <si>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</si>
  <si>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</si>
  <si>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</si>
  <si>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</si>
  <si>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</si>
  <si>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</si>
  <si>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</si>
  <si>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</si>
  <si>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</si>
  <si>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</si>
  <si>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</si>
  <si>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</si>
  <si>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</si>
  <si>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</si>
  <si>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</si>
  <si>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</si>
  <si>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</si>
  <si>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</si>
  <si>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</si>
  <si>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</si>
  <si>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</si>
  <si>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</si>
  <si>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</si>
  <si>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</si>
  <si>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</si>
  <si>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</si>
  <si>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</si>
  <si>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</si>
  <si>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</si>
  <si>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</si>
  <si>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</si>
  <si>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</si>
  <si>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</si>
  <si>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</si>
  <si>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</si>
  <si>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</si>
  <si>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</si>
  <si>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</si>
  <si>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</si>
  <si>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</si>
  <si>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</si>
  <si>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</si>
  <si>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</si>
  <si>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</si>
  <si>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</si>
  <si>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</si>
  <si>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</si>
  <si>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</si>
  <si>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</si>
  <si>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</si>
  <si>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</si>
  <si>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</si>
  <si>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</si>
  <si>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</si>
  <si>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</si>
  <si>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</si>
  <si>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</si>
  <si>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</si>
  <si>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</si>
  <si>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</si>
  <si>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</si>
  <si>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</si>
  <si>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</si>
  <si>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</si>
  <si>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</si>
  <si>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</si>
  <si>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</si>
  <si>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</si>
  <si>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</si>
  <si>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</si>
  <si>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</si>
  <si>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</si>
  <si>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</si>
  <si>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</si>
  <si>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</si>
  <si>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</si>
  <si>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</si>
  <si>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</si>
  <si>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</si>
  <si>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</si>
  <si>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</si>
  <si>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</si>
  <si>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</si>
  <si>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</si>
  <si>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</si>
  <si>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</si>
  <si>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</si>
  <si>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</si>
  <si>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</si>
  <si>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</si>
  <si>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</si>
  <si>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</si>
  <si>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</si>
  <si>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</si>
  <si>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</si>
  <si>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</si>
  <si>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</si>
  <si>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</si>
  <si>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</si>
  <si>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</si>
  <si>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</si>
  <si>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</si>
  <si>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</si>
  <si>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</si>
  <si>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</si>
  <si>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</si>
  <si>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</si>
  <si>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</si>
  <si>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</si>
  <si>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</si>
  <si>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</si>
  <si>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</si>
  <si>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</si>
  <si>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</si>
  <si>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</si>
  <si>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</si>
  <si>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</si>
  <si>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</si>
  <si>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</si>
  <si>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</si>
  <si>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</si>
  <si>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</si>
  <si>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</si>
  <si>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</si>
  <si>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</si>
  <si>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</si>
  <si>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</si>
  <si>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</si>
  <si>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</si>
  <si>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</si>
  <si>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</si>
  <si>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</si>
  <si>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</si>
  <si>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</si>
  <si>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</si>
  <si>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</si>
  <si>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</si>
  <si>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</si>
  <si>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</si>
  <si>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</si>
  <si>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</si>
  <si>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</si>
  <si>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</si>
  <si>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</si>
  <si>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</si>
  <si>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</si>
  <si>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</si>
  <si>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</si>
  <si>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</si>
  <si>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</si>
  <si>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</si>
  <si>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</si>
  <si>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</si>
  <si>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</si>
  <si>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</si>
  <si>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</si>
  <si>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</si>
  <si>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</si>
  <si>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</si>
  <si>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</si>
  <si>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</si>
  <si>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</si>
  <si>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</si>
  <si>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</si>
  <si>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</si>
  <si>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</si>
  <si>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</si>
  <si>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</si>
  <si>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</si>
  <si>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</si>
  <si>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</si>
  <si>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</si>
  <si>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</si>
  <si>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</si>
  <si>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</si>
  <si>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</si>
  <si>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</si>
  <si>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</si>
  <si>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</si>
  <si>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</si>
  <si>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</si>
  <si>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</si>
  <si>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</si>
  <si>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</si>
  <si>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</si>
  <si>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</si>
  <si>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</si>
  <si>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</si>
  <si>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</si>
  <si>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</si>
  <si>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</si>
  <si>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</si>
  <si>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</si>
  <si>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</si>
  <si>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</si>
  <si>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</si>
  <si>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</si>
  <si>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</si>
  <si>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</si>
  <si>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</si>
  <si>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</si>
  <si>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</si>
  <si>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</si>
  <si>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</si>
  <si>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</si>
  <si>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</si>
  <si>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</si>
  <si>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</si>
  <si>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</si>
  <si>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</si>
  <si>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</si>
  <si>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</si>
  <si>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</si>
  <si>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</si>
  <si>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</si>
  <si>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</si>
  <si>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</si>
  <si>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</si>
  <si>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</si>
  <si>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</si>
  <si>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</si>
  <si>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</si>
  <si>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</si>
  <si>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</si>
  <si>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</si>
  <si>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</si>
  <si>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</si>
  <si>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</si>
  <si>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</si>
  <si>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</si>
  <si>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</si>
  <si>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</si>
  <si>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</si>
  <si>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</si>
  <si>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</si>
  <si>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</si>
  <si>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</si>
  <si>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</si>
  <si>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</si>
  <si>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</si>
  <si>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</si>
  <si>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</si>
  <si>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</si>
  <si>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</si>
  <si>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</si>
  <si>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</si>
  <si>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</si>
  <si>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</si>
  <si>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</si>
  <si>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</si>
  <si>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</si>
  <si>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</si>
  <si>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</si>
  <si>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</si>
  <si>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</si>
  <si>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</si>
  <si>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</si>
  <si>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</si>
  <si>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</si>
  <si>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</si>
  <si>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</si>
  <si>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</si>
  <si>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</si>
  <si>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</si>
  <si>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</si>
  <si>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</si>
  <si>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</si>
  <si>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</si>
  <si>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</si>
  <si>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</si>
  <si>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</si>
  <si>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</si>
  <si>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</si>
  <si>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</si>
  <si>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</si>
  <si>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</si>
  <si>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</si>
  <si>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</si>
  <si>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</si>
  <si>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</si>
  <si>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</si>
  <si>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</si>
  <si>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</si>
  <si>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</si>
  <si>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</si>
  <si>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</si>
  <si>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</si>
  <si>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</si>
  <si>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</si>
  <si>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</si>
  <si>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</si>
  <si>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</si>
  <si>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</si>
  <si>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</si>
  <si>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</si>
  <si>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</si>
  <si>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</si>
  <si>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</si>
  <si>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</si>
  <si>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</si>
  <si>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</si>
  <si>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</si>
  <si>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</si>
  <si>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</si>
  <si>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</si>
  <si>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</si>
  <si>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</si>
  <si>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</si>
  <si>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</si>
  <si>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</si>
  <si>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</si>
  <si>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</si>
  <si>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</si>
  <si>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</si>
  <si>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</si>
  <si>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</si>
  <si>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</si>
  <si>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</si>
  <si>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</si>
  <si>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</si>
  <si>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</si>
  <si>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</si>
  <si>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</si>
  <si>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</si>
  <si>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</si>
  <si>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</si>
  <si>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</si>
  <si>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</si>
  <si>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</si>
  <si>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</si>
  <si>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</si>
  <si>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</si>
  <si>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</si>
  <si>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</si>
  <si>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</si>
  <si>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</si>
  <si>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</si>
  <si>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</si>
  <si>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</si>
  <si>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</si>
  <si>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</si>
  <si>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</si>
  <si>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</si>
  <si>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</si>
  <si>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</si>
  <si>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</si>
  <si>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</si>
  <si>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</si>
  <si>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</si>
  <si>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</si>
  <si>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</si>
  <si>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</si>
  <si>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</si>
  <si>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</si>
  <si>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</si>
  <si>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</si>
  <si>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</si>
  <si>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</si>
  <si>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</si>
  <si>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</si>
  <si>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</si>
  <si>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</si>
  <si>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</si>
  <si>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</si>
  <si>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</si>
  <si>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</si>
  <si>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</si>
  <si>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</si>
  <si>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</si>
  <si>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</si>
  <si>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</si>
  <si>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</si>
  <si>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</si>
  <si>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</si>
  <si>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</si>
  <si>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</si>
  <si>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</si>
  <si>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</si>
  <si>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</si>
  <si>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</si>
  <si>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</si>
  <si>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</si>
  <si>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</si>
  <si>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</si>
  <si>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</si>
  <si>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</si>
  <si>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</si>
  <si>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</si>
  <si>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</si>
  <si>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</si>
  <si>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</si>
  <si>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</si>
  <si>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</si>
  <si>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</si>
  <si>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</si>
  <si>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</si>
  <si>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</si>
  <si>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</si>
  <si>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</si>
  <si>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</si>
  <si>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</si>
  <si>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</si>
  <si>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</si>
  <si>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</si>
  <si>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</si>
  <si>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</si>
  <si>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</si>
  <si>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</si>
  <si>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</si>
  <si>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</si>
  <si>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</si>
  <si>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</si>
  <si>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</si>
  <si>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</si>
  <si>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</si>
  <si>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</si>
  <si>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</si>
  <si>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</si>
  <si>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</si>
  <si>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</si>
  <si>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</si>
  <si>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</si>
  <si>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</si>
  <si>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</si>
  <si>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</si>
  <si>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</si>
  <si>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</si>
  <si>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</si>
  <si>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</si>
  <si>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</si>
  <si>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</si>
  <si>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</si>
  <si>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</si>
  <si>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</si>
  <si>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</si>
  <si>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</si>
  <si>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</si>
  <si>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</si>
  <si>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</si>
  <si>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</si>
  <si>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</si>
  <si>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</si>
  <si>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</si>
  <si>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</si>
  <si>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</si>
  <si>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</si>
  <si>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</si>
  <si>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</si>
  <si>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</si>
  <si>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</si>
  <si>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</si>
  <si>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</si>
  <si>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</si>
  <si>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</si>
  <si>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</si>
  <si>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</si>
  <si>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</si>
  <si>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</si>
  <si>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</si>
  <si>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</si>
  <si>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</si>
  <si>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</si>
  <si>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</si>
  <si>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</si>
  <si>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</si>
  <si>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</si>
  <si>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</si>
  <si>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</si>
  <si>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</si>
  <si>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</si>
  <si>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</si>
  <si>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</si>
  <si>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</si>
  <si>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</si>
  <si>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</si>
  <si>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</si>
  <si>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</si>
  <si>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</si>
  <si>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</si>
  <si>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</si>
  <si>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</si>
  <si>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</si>
  <si>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</si>
  <si>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</si>
  <si>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</si>
  <si>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</si>
  <si>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</si>
  <si>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</si>
  <si>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</si>
  <si>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</si>
  <si>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</si>
  <si>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</si>
  <si>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</si>
  <si>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</si>
  <si>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</si>
  <si>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</si>
  <si>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</si>
  <si>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</si>
  <si>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</si>
  <si>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</si>
  <si>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</si>
  <si>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</si>
  <si>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</si>
  <si>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</si>
  <si>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</si>
  <si>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</si>
  <si>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</si>
  <si>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</si>
  <si>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</si>
  <si>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</si>
  <si>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</si>
  <si>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</si>
  <si>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</si>
  <si>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</si>
  <si>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</si>
  <si>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</si>
  <si>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</si>
  <si>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</si>
  <si>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</si>
  <si>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</si>
  <si>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</si>
  <si>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</si>
  <si>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</si>
  <si>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</si>
  <si>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</si>
  <si>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</si>
  <si>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</si>
  <si>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</si>
  <si>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</si>
  <si>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</si>
  <si>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</si>
  <si>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</si>
  <si>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</si>
  <si>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</si>
  <si>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</si>
  <si>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</si>
  <si>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</si>
  <si>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</si>
  <si>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</si>
  <si>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</si>
  <si>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</si>
  <si>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</si>
  <si>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</si>
  <si>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</si>
  <si>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</si>
  <si>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</si>
  <si>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</si>
  <si>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</si>
  <si>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</si>
  <si>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</si>
  <si>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</si>
  <si>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</si>
  <si>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</si>
  <si>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</si>
  <si>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</si>
  <si>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</si>
  <si>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</si>
  <si>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</si>
  <si>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</si>
  <si>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</si>
  <si>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</si>
  <si>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</si>
  <si>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</si>
  <si>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</si>
  <si>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</si>
  <si>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</si>
  <si>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</si>
  <si>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</si>
  <si>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</si>
  <si>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</si>
  <si>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</si>
  <si>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</si>
  <si>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</si>
  <si>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</si>
  <si>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</si>
  <si>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</si>
  <si>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</si>
  <si>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</si>
  <si>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</si>
  <si>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</si>
  <si>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</si>
  <si>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</si>
  <si>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</si>
  <si>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</si>
  <si>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</si>
  <si>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</si>
  <si>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</si>
  <si>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</si>
  <si>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</si>
  <si>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</si>
  <si>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</si>
  <si>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</si>
  <si>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</si>
  <si>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</si>
  <si>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</si>
  <si>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</si>
  <si>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</si>
  <si>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</si>
  <si>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</si>
  <si>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</si>
  <si>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</si>
  <si>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</si>
  <si>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</si>
  <si>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</si>
  <si>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</si>
  <si>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</si>
  <si>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</si>
  <si>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</si>
  <si>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</si>
  <si>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</si>
  <si>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</si>
  <si>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</si>
  <si>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</si>
  <si>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</si>
  <si>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</si>
  <si>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</si>
  <si>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</si>
  <si>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</si>
  <si>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</si>
  <si>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</si>
  <si>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</si>
  <si>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</si>
  <si>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</si>
  <si>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</si>
  <si>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</si>
  <si>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</si>
  <si>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</si>
  <si>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</si>
  <si>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</si>
  <si>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</si>
  <si>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</si>
  <si>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</si>
  <si>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</si>
  <si>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</si>
  <si>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</si>
  <si>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</si>
  <si>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</si>
  <si>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</si>
  <si>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</si>
  <si>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</si>
  <si>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</si>
  <si>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</si>
  <si>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</si>
  <si>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</si>
  <si>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</si>
  <si>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</si>
  <si>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</si>
  <si>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</si>
  <si>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</si>
  <si>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</si>
  <si>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</si>
  <si>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</si>
  <si>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</si>
  <si>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</si>
  <si>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</si>
  <si>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</si>
  <si>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</si>
  <si>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</si>
  <si>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</si>
  <si>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</si>
  <si>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</si>
  <si>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</si>
  <si>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</si>
  <si>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</si>
  <si>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</si>
  <si>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</si>
  <si>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</si>
  <si>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</si>
  <si>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</si>
  <si>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</si>
  <si>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</si>
  <si>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</si>
  <si>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</si>
  <si>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</si>
  <si>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</si>
  <si>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</si>
  <si>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</si>
  <si>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</si>
  <si>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</si>
  <si>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</si>
  <si>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</si>
  <si>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</si>
  <si>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</si>
  <si>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</si>
  <si>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</si>
  <si>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</si>
  <si>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</si>
  <si>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</si>
  <si>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</si>
  <si>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</si>
  <si>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</si>
  <si>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</si>
  <si>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</si>
  <si>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</si>
  <si>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</si>
  <si>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</si>
  <si>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</si>
  <si>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</si>
  <si>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</si>
  <si>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</si>
  <si>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</si>
  <si>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</si>
  <si>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</si>
  <si>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</si>
  <si>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</si>
  <si>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</si>
  <si>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</si>
  <si>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</si>
  <si>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</si>
  <si>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</si>
  <si>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</si>
  <si>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</si>
  <si>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</si>
  <si>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</si>
  <si>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</si>
  <si>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</si>
  <si>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</si>
  <si>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</si>
  <si>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</si>
  <si>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</si>
  <si>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</si>
  <si>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</si>
  <si>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</si>
  <si>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</si>
  <si>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</si>
  <si>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</si>
  <si>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</si>
  <si>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</si>
  <si>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</si>
  <si>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</si>
  <si>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</si>
  <si>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</si>
  <si>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</si>
  <si>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</si>
  <si>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</si>
  <si>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</si>
  <si>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</si>
  <si>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</si>
  <si>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</si>
  <si>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</si>
  <si>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</si>
  <si>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</si>
  <si>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</si>
  <si>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</si>
  <si>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</si>
  <si>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</si>
  <si>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</si>
  <si>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</si>
  <si>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</si>
  <si>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</si>
  <si>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</si>
  <si>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</si>
  <si>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</si>
  <si>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</si>
  <si>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</si>
  <si>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</si>
  <si>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</si>
  <si>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</si>
  <si>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</si>
  <si>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</si>
  <si>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</si>
  <si>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</si>
  <si>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</si>
  <si>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</si>
  <si>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</si>
  <si>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</si>
  <si>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</si>
  <si>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</si>
  <si>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</si>
  <si>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</si>
  <si>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</si>
  <si>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</si>
  <si>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</si>
  <si>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</si>
  <si>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</si>
  <si>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</si>
  <si>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</si>
  <si>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</si>
  <si>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</si>
  <si>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</si>
  <si>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</si>
  <si>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</si>
  <si>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</si>
  <si>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</si>
  <si>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</si>
  <si>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</si>
  <si>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</si>
  <si>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</si>
  <si>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</si>
  <si>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</si>
  <si>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</si>
  <si>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</si>
  <si>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</si>
  <si>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</si>
  <si>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</si>
  <si>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</si>
  <si>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</si>
  <si>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</si>
  <si>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</si>
  <si>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</si>
  <si>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</si>
  <si>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</si>
  <si>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</si>
  <si>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</si>
  <si>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</si>
  <si>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</si>
  <si>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</si>
  <si>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</si>
  <si>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</si>
  <si>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</si>
  <si>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</si>
  <si>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</si>
  <si>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</si>
  <si>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</si>
  <si>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</si>
  <si>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</si>
  <si>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</si>
  <si>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</si>
  <si>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</si>
  <si>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</si>
  <si>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</si>
  <si>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</si>
  <si>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</si>
  <si>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</si>
  <si>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</si>
  <si>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</si>
  <si>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</si>
  <si>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</si>
  <si>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</si>
  <si>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</si>
  <si>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</si>
  <si>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</si>
  <si>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</si>
  <si>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</si>
  <si>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</si>
  <si>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</si>
  <si>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</si>
  <si>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</si>
  <si>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</si>
  <si>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</si>
  <si>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</si>
  <si>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</si>
  <si>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</si>
  <si>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</si>
  <si>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</si>
  <si>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</si>
  <si>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</si>
  <si>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</si>
  <si>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</si>
  <si>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</si>
  <si>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</si>
  <si>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</si>
  <si>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</si>
  <si>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</si>
  <si>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</si>
  <si>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</si>
  <si>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</si>
  <si>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</si>
  <si>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</si>
  <si>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</si>
  <si>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</si>
  <si>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</si>
  <si>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</si>
  <si>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</si>
  <si>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</si>
  <si>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</si>
  <si>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</si>
  <si>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</si>
  <si>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</si>
  <si>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</si>
  <si>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</si>
  <si>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</si>
  <si>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</si>
  <si>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</si>
  <si>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</si>
  <si>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</si>
  <si>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</si>
  <si>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</si>
  <si>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</si>
  <si>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</si>
  <si>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</si>
  <si>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</si>
  <si>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</si>
  <si>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</si>
  <si>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</si>
  <si>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</si>
  <si>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</si>
  <si>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</si>
  <si>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</si>
  <si>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</si>
  <si>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</si>
  <si>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</si>
  <si>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</si>
  <si>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</si>
  <si>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</si>
  <si>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</si>
  <si>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</si>
  <si>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</si>
  <si>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</si>
  <si>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</si>
  <si>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</si>
  <si>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</si>
  <si>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</si>
  <si>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</si>
  <si>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</si>
  <si>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</si>
  <si>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</si>
  <si>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</si>
  <si>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</si>
  <si>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</si>
  <si>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</si>
  <si>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</si>
  <si>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</si>
  <si>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</si>
  <si>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</si>
  <si>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</si>
  <si>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</si>
  <si>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</si>
  <si>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</si>
  <si>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</si>
  <si>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</si>
  <si>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</si>
  <si>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</si>
  <si>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</si>
  <si>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</si>
  <si>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</si>
  <si>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</si>
  <si>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</si>
  <si>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</si>
  <si>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</si>
  <si>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</si>
  <si>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</si>
  <si>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</si>
  <si>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</si>
  <si>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</si>
  <si>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</si>
  <si>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</si>
  <si>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</si>
  <si>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</si>
  <si>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</si>
  <si>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</si>
  <si>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</si>
  <si>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</si>
  <si>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</si>
  <si>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</si>
  <si>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</si>
  <si>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</si>
  <si>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</si>
  <si>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</si>
  <si>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</si>
  <si>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</si>
  <si>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</si>
  <si>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</si>
  <si>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</si>
  <si>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</si>
  <si>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</si>
  <si>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</si>
  <si>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</si>
  <si>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</si>
  <si>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</si>
  <si>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</si>
  <si>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</si>
  <si>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</si>
  <si>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</si>
  <si>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</si>
  <si>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</si>
  <si>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</si>
  <si>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</si>
  <si>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</si>
  <si>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</si>
  <si>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</si>
  <si>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</si>
  <si>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</si>
  <si>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</si>
  <si>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</si>
  <si>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</si>
  <si>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</si>
  <si>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</si>
  <si>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</si>
  <si>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</si>
  <si>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</si>
  <si>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</si>
  <si>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</si>
  <si>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</si>
  <si>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</si>
  <si>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</si>
  <si>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</si>
  <si>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</si>
  <si>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</si>
  <si>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</si>
  <si>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</si>
  <si>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</si>
  <si>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</si>
  <si>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</si>
  <si>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</si>
  <si>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</si>
  <si>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</si>
  <si>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</si>
  <si>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</si>
  <si>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</si>
  <si>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</si>
  <si>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</si>
  <si>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</si>
  <si>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</si>
  <si>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</si>
  <si>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</si>
  <si>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</si>
  <si>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</si>
  <si>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</si>
  <si>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</si>
  <si>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</si>
  <si>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</si>
  <si>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</si>
  <si>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</si>
  <si>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</si>
  <si>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</si>
  <si>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</si>
  <si>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</si>
  <si>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</si>
  <si>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</si>
  <si>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</si>
  <si>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</si>
  <si>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</si>
  <si>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</si>
  <si>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</si>
  <si>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</si>
  <si>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</si>
  <si>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</si>
  <si>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</si>
  <si>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</si>
  <si>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</si>
  <si>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</si>
  <si>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</si>
  <si>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</si>
  <si>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</si>
  <si>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</si>
  <si>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</si>
  <si>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</si>
  <si>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</si>
  <si>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</si>
  <si>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</si>
  <si>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</si>
  <si>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</si>
  <si>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</si>
  <si>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</si>
  <si>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</si>
  <si>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</si>
  <si>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</si>
  <si>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</si>
  <si>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</si>
  <si>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</si>
  <si>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</si>
  <si>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</si>
  <si>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</si>
  <si>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</si>
  <si>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</si>
  <si>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</si>
  <si>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</si>
  <si>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</si>
  <si>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</si>
  <si>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</si>
  <si>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</si>
  <si>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</si>
  <si>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</si>
  <si>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</si>
  <si>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</si>
  <si>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</si>
  <si>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</si>
  <si>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</si>
  <si>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</si>
  <si>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</si>
  <si>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</si>
  <si>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</si>
  <si>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</si>
  <si>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</si>
  <si>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</si>
  <si>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</si>
  <si>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</si>
  <si>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</si>
  <si>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</si>
  <si>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</si>
  <si>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</si>
  <si>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</si>
  <si>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</si>
  <si>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</si>
  <si>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</si>
  <si>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</si>
  <si>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</si>
  <si>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</si>
  <si>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</si>
  <si>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</si>
  <si>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</si>
  <si>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</si>
  <si>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</si>
  <si>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</si>
  <si>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</si>
  <si>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</si>
  <si>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</si>
  <si>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</si>
  <si>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</si>
  <si>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</si>
  <si>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</si>
  <si>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</si>
  <si>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</si>
  <si>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</si>
  <si>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</si>
  <si>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</si>
  <si>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</si>
  <si>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</si>
  <si>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</si>
  <si>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</si>
  <si>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</si>
  <si>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</si>
  <si>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</si>
  <si>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</si>
  <si>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</si>
  <si>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</si>
  <si>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</si>
  <si>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</si>
  <si>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</si>
  <si>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</si>
  <si>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</si>
  <si>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</si>
  <si>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</si>
  <si>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</si>
  <si>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</si>
  <si>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</si>
  <si>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</si>
  <si>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</si>
  <si>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</si>
  <si>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</si>
  <si>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</si>
  <si>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</si>
  <si>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</si>
  <si>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</si>
  <si>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</si>
  <si>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</si>
  <si>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</si>
  <si>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</si>
  <si>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</si>
  <si>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</si>
  <si>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</si>
  <si>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</si>
  <si>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</si>
  <si>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</si>
  <si>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</si>
  <si>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</si>
  <si>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</si>
  <si>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</si>
  <si>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</si>
  <si>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</si>
  <si>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</si>
  <si>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</si>
  <si>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</si>
  <si>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</si>
  <si>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</si>
  <si>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</si>
  <si>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</si>
  <si>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</si>
  <si>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</si>
  <si>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</si>
  <si>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</si>
  <si>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</si>
  <si>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</si>
  <si>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</si>
  <si>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</si>
  <si>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</si>
  <si>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</si>
  <si>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</si>
  <si>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</si>
  <si>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</si>
  <si>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</si>
  <si>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</si>
  <si>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</si>
  <si>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</si>
  <si>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</si>
  <si>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</si>
  <si>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</si>
  <si>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</si>
  <si>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</si>
  <si>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</si>
  <si>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</si>
  <si>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</si>
  <si>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</si>
  <si>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</si>
  <si>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</si>
  <si>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</si>
  <si>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</si>
  <si>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</si>
  <si>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</si>
  <si>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</si>
  <si>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</si>
  <si>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</si>
  <si>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</si>
  <si>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</si>
  <si>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</si>
  <si>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</si>
  <si>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</si>
  <si>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</si>
  <si>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</si>
  <si>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</si>
  <si>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</si>
  <si>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</si>
  <si>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</si>
  <si>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</si>
  <si>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</si>
  <si>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</si>
  <si>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</si>
  <si>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</si>
  <si>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</si>
  <si>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</si>
  <si>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</si>
  <si>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</si>
  <si>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</si>
  <si>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</si>
  <si>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</si>
  <si>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</si>
  <si>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</si>
  <si>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</si>
  <si>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</si>
  <si>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</si>
  <si>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</si>
  <si>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</si>
  <si>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</si>
  <si>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</si>
  <si>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</si>
  <si>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</si>
  <si>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</si>
  <si>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</si>
  <si>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</si>
  <si>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</si>
  <si>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</si>
  <si>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</si>
  <si>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</si>
  <si>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</si>
  <si>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</si>
  <si>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</si>
  <si>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</si>
  <si>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</si>
  <si>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</si>
  <si>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</si>
  <si>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</si>
  <si>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</si>
  <si>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</si>
  <si>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</si>
  <si>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</si>
  <si>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</si>
  <si>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</si>
  <si>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</si>
  <si>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</si>
  <si>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</si>
  <si>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</si>
  <si>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</si>
  <si>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</si>
  <si>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</si>
  <si>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</si>
  <si>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</si>
  <si>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</si>
  <si>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</si>
  <si>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</si>
  <si>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</si>
  <si>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</si>
  <si>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</si>
  <si>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</si>
  <si>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</si>
  <si>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</si>
  <si>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</si>
  <si>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</si>
  <si>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</si>
  <si>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</si>
  <si>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</si>
  <si>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</si>
  <si>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</si>
  <si>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</si>
  <si>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</si>
  <si>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</si>
  <si>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</si>
  <si>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</si>
  <si>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</si>
  <si>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</si>
  <si>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</si>
  <si>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</si>
  <si>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</si>
  <si>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</si>
  <si>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</si>
  <si>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</si>
  <si>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</si>
  <si>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</si>
  <si>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</si>
  <si>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</si>
  <si>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</si>
  <si>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</si>
  <si>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</si>
  <si>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</si>
  <si>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</si>
  <si>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</si>
  <si>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</si>
  <si>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</si>
  <si>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</si>
  <si>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</si>
  <si>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</si>
  <si>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</si>
  <si>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</si>
  <si>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</si>
  <si>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</si>
  <si>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</si>
  <si>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</si>
  <si>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</si>
  <si>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</si>
  <si>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</si>
  <si>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</si>
  <si>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</si>
  <si>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</si>
  <si>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</si>
  <si>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</si>
  <si>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</si>
  <si>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</si>
  <si>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</si>
  <si>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</si>
  <si>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</si>
  <si>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</si>
  <si>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</si>
  <si>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</si>
  <si>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</si>
  <si>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</si>
  <si>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</si>
  <si>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</si>
  <si>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</si>
  <si>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</si>
  <si>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</si>
  <si>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</si>
  <si>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</si>
  <si>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</si>
  <si>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</si>
  <si>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</si>
  <si>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</si>
  <si>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</si>
  <si>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</si>
  <si>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</si>
  <si>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</si>
  <si>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</si>
  <si>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</si>
  <si>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</si>
  <si>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</si>
  <si>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</si>
  <si>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</si>
  <si>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</si>
  <si>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</si>
  <si>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</si>
  <si>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</si>
  <si>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</si>
  <si>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</si>
  <si>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</si>
  <si>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</si>
  <si>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</si>
  <si>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</si>
  <si>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</si>
  <si>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</si>
  <si>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</si>
  <si>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</si>
  <si>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</si>
  <si>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</si>
  <si>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</si>
  <si>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</si>
  <si>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</si>
  <si>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</si>
  <si>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</si>
  <si>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</si>
  <si>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</si>
  <si>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</si>
  <si>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</si>
  <si>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</si>
  <si>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</si>
  <si>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</si>
  <si>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</si>
  <si>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</si>
  <si>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</si>
  <si>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</si>
  <si>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</si>
  <si>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</si>
  <si>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</si>
  <si>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</si>
  <si>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</si>
  <si>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</si>
  <si>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</si>
  <si>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</si>
  <si>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</si>
  <si>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</si>
  <si>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</si>
  <si>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</si>
  <si>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</si>
  <si>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</si>
  <si>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</si>
  <si>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</si>
  <si>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</si>
  <si>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</si>
  <si>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</si>
  <si>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</si>
  <si>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</si>
  <si>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</si>
  <si>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</si>
  <si>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</si>
  <si>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</si>
  <si>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</si>
  <si>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</si>
  <si>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</si>
  <si>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</si>
  <si>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</si>
  <si>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</si>
  <si>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</si>
  <si>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</si>
  <si>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</si>
  <si>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</si>
  <si>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</si>
  <si>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</si>
  <si>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</si>
  <si>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</si>
  <si>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</si>
  <si>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</si>
  <si>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</si>
  <si>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</si>
  <si>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</si>
  <si>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</si>
  <si>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</si>
  <si>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</si>
  <si>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</si>
  <si>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</si>
  <si>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</si>
  <si>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</si>
  <si>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</si>
  <si>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</si>
  <si>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</si>
  <si>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</si>
  <si>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</si>
  <si>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</si>
  <si>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</si>
  <si>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</si>
  <si>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</si>
  <si>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</si>
  <si>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</si>
  <si>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</si>
  <si>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</si>
  <si>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</si>
  <si>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</si>
  <si>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</si>
  <si>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</si>
  <si>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</si>
  <si>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</si>
  <si>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</si>
  <si>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</si>
  <si>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</si>
  <si>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</si>
  <si>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</si>
  <si>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</si>
  <si>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</si>
  <si>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</si>
  <si>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</si>
  <si>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</si>
  <si>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</si>
  <si>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</si>
  <si>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</si>
  <si>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</si>
  <si>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</si>
  <si>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</si>
  <si>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</si>
  <si>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</si>
  <si>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</si>
  <si>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</si>
  <si>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</si>
  <si>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</si>
  <si>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</si>
  <si>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</si>
  <si>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</si>
  <si>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</si>
  <si>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</si>
  <si>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</si>
  <si>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</si>
  <si>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</si>
  <si>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</si>
  <si>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</si>
  <si>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</si>
  <si>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</si>
  <si>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</si>
  <si>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</si>
  <si>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</si>
  <si>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</si>
  <si>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</si>
  <si>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</si>
  <si>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</si>
  <si>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</si>
  <si>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</si>
  <si>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</si>
  <si>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</si>
  <si>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</si>
  <si>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</si>
  <si>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</si>
  <si>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</si>
  <si>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</si>
  <si>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</si>
  <si>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</si>
  <si>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</si>
  <si>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</si>
  <si>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</si>
  <si>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</si>
  <si>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</si>
  <si>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</si>
  <si>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</si>
  <si>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</si>
  <si>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</si>
  <si>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</si>
  <si>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</si>
  <si>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</si>
  <si>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</si>
  <si>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</si>
  <si>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</si>
  <si>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</si>
  <si>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</si>
  <si>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</si>
  <si>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</si>
  <si>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</si>
  <si>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</si>
  <si>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</si>
  <si>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</si>
  <si>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</si>
  <si>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</si>
  <si>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</si>
  <si>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</si>
  <si>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</si>
  <si>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</si>
  <si>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</si>
  <si>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</si>
  <si>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</si>
  <si>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</si>
  <si>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</si>
  <si>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</si>
  <si>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</si>
  <si>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</si>
  <si>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</si>
  <si>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</si>
  <si>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</si>
  <si>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</si>
  <si>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</si>
  <si>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</si>
  <si>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</si>
  <si>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</si>
  <si>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</si>
  <si>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</si>
  <si>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</si>
  <si>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</si>
  <si>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</si>
  <si>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</si>
  <si>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</si>
  <si>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</si>
  <si>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</si>
  <si>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</si>
  <si>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</si>
  <si>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</si>
  <si>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</si>
  <si>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</si>
  <si>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</si>
  <si>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</si>
  <si>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</si>
  <si>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</si>
  <si>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</si>
  <si>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</si>
  <si>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</si>
  <si>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</si>
  <si>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</si>
  <si>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</si>
  <si>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</si>
  <si>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</si>
  <si>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</si>
  <si>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</si>
  <si>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</si>
  <si>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</si>
  <si>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</si>
  <si>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</si>
  <si>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</si>
  <si>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</si>
  <si>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</si>
  <si>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</si>
  <si>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</si>
  <si>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</si>
  <si>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</si>
  <si>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</si>
  <si>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</si>
  <si>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</si>
  <si>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</si>
  <si>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</si>
  <si>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</si>
  <si>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</si>
  <si>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</si>
  <si>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</si>
  <si>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</si>
  <si>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</si>
  <si>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</si>
  <si>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</si>
  <si>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</si>
  <si>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</si>
  <si>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</si>
  <si>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</si>
  <si>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</si>
  <si>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</si>
  <si>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</si>
  <si>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</si>
  <si>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</si>
  <si>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</si>
  <si>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</si>
  <si>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</si>
  <si>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</si>
  <si>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</si>
  <si>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</si>
  <si>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</si>
  <si>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</si>
  <si>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</si>
  <si>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</si>
  <si>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</si>
  <si>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</si>
  <si>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</si>
  <si>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</si>
  <si>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</si>
  <si>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</si>
  <si>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</si>
  <si>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</si>
  <si>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</si>
  <si>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</si>
  <si>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</si>
  <si>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</si>
  <si>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</si>
  <si>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</si>
  <si>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</si>
  <si>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</si>
  <si>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</si>
  <si>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</si>
  <si>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</si>
  <si>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</si>
  <si>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</si>
  <si>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</si>
  <si>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</si>
  <si>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</si>
  <si>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</si>
  <si>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</si>
  <si>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</si>
  <si>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</si>
  <si>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</si>
  <si>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</si>
  <si>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</si>
  <si>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</si>
  <si>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</si>
  <si>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</si>
  <si>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</si>
  <si>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</si>
  <si>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</si>
  <si>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</si>
  <si>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</si>
  <si>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</si>
  <si>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</si>
  <si>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</si>
  <si>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</si>
  <si>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</si>
  <si>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</si>
  <si>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</si>
  <si>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</si>
  <si>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</si>
  <si>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</si>
  <si>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</si>
  <si>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</si>
  <si>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</si>
  <si>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</si>
  <si>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</si>
  <si>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</si>
  <si>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</si>
  <si>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</si>
  <si>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</si>
  <si>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</si>
  <si>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</si>
  <si>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</si>
  <si>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</si>
  <si>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</si>
  <si>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</si>
  <si>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</si>
  <si>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</si>
  <si>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</si>
  <si>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</si>
  <si>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</si>
  <si>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</si>
  <si>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</si>
  <si>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</si>
  <si>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</si>
  <si>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</si>
  <si>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</si>
  <si>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</si>
  <si>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</si>
  <si>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</si>
  <si>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</si>
  <si>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</si>
  <si>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</si>
  <si>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</si>
  <si>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</si>
  <si>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</si>
  <si>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</si>
  <si>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</si>
  <si>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</si>
  <si>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</si>
  <si>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</si>
  <si>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</si>
  <si>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</si>
  <si>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</si>
  <si>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</si>
  <si>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</si>
  <si>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</si>
  <si>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</si>
  <si>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</si>
  <si>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</si>
  <si>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</si>
  <si>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</si>
  <si>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</si>
  <si>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</si>
  <si>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</si>
  <si>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</si>
  <si>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</si>
  <si>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</si>
  <si>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</si>
  <si>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</si>
  <si>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</si>
  <si>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</si>
  <si>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</si>
  <si>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</si>
  <si>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</si>
  <si>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</si>
  <si>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</si>
  <si>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</si>
  <si>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</si>
  <si>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</si>
  <si>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</si>
  <si>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</si>
  <si>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</si>
  <si>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</si>
  <si>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</si>
  <si>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</si>
  <si>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</si>
  <si>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</si>
  <si>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</si>
  <si>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</si>
  <si>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</si>
  <si>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</si>
  <si>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</si>
  <si>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</si>
  <si>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</si>
  <si>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</si>
  <si>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</si>
  <si>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</si>
  <si>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</si>
  <si>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</si>
  <si>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</si>
  <si>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</si>
  <si>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</si>
  <si>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</si>
  <si>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</si>
  <si>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</si>
  <si>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</si>
  <si>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</si>
  <si>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</si>
  <si>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</si>
  <si>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</si>
  <si>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</si>
  <si>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</si>
  <si>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</si>
  <si>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</si>
  <si>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</si>
  <si>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</si>
  <si>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</si>
  <si>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</si>
  <si>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</si>
  <si>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</si>
  <si>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</si>
  <si>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</si>
  <si>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</si>
  <si>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</si>
  <si>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</si>
  <si>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</si>
  <si>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</si>
  <si>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</si>
  <si>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</si>
  <si>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</si>
  <si>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</si>
  <si>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</si>
  <si>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</si>
  <si>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</si>
  <si>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</si>
  <si>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</si>
  <si>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</si>
  <si>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</si>
  <si>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</si>
  <si>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</si>
  <si>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</si>
  <si>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</si>
  <si>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</si>
  <si>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</si>
  <si>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</si>
  <si>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</si>
  <si>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</si>
  <si>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</si>
  <si>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</si>
  <si>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</si>
  <si>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</si>
  <si>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</si>
  <si>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</si>
  <si>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</si>
  <si>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</si>
  <si>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</si>
  <si>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</si>
  <si>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</si>
  <si>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</si>
  <si>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</si>
  <si>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</si>
  <si>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</si>
  <si>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</si>
  <si>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</si>
  <si>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</si>
  <si>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</si>
  <si>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</si>
  <si>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</si>
  <si>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</si>
  <si>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</si>
  <si>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</si>
  <si>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</si>
  <si>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</si>
  <si>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</si>
  <si>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</si>
  <si>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</si>
  <si>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</si>
  <si>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</si>
  <si>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</si>
  <si>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</si>
  <si>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</si>
  <si>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</si>
  <si>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</si>
  <si>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</si>
  <si>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</si>
  <si>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</si>
  <si>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</si>
  <si>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</si>
  <si>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</si>
  <si>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</si>
  <si>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</si>
  <si>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</si>
  <si>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</si>
  <si>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</si>
  <si>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</si>
  <si>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</si>
  <si>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</si>
  <si>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</si>
  <si>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</si>
  <si>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</si>
  <si>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</si>
  <si>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</si>
  <si>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</si>
  <si>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</si>
  <si>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</si>
  <si>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</si>
  <si>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</si>
  <si>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</si>
  <si>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</si>
  <si>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</si>
  <si>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</si>
  <si>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</si>
  <si>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</si>
  <si>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</si>
  <si>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</si>
  <si>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</si>
  <si>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</si>
  <si>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</si>
  <si>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</si>
  <si>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</si>
  <si>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</si>
  <si>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</si>
  <si>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</si>
  <si>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</si>
  <si>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</si>
  <si>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</si>
  <si>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</si>
  <si>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</si>
  <si>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</si>
  <si>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</si>
  <si>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</si>
  <si>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</si>
  <si>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</si>
  <si>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</si>
  <si>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</si>
  <si>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</si>
  <si>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</si>
  <si>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</si>
  <si>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</si>
  <si>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</si>
  <si>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</si>
  <si>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</si>
  <si>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</si>
  <si>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</si>
  <si>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</si>
  <si>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</si>
  <si>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</si>
  <si>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</si>
  <si>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</si>
  <si>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</si>
  <si>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</si>
  <si>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</si>
  <si>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</si>
  <si>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</si>
  <si>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</si>
  <si>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</si>
  <si>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</si>
  <si>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</si>
  <si>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</si>
  <si>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</si>
  <si>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</si>
  <si>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</si>
  <si>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</si>
  <si>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</si>
  <si>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</si>
  <si>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</si>
  <si>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</si>
  <si>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</si>
  <si>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</si>
  <si>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</si>
  <si>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</si>
  <si>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</si>
  <si>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</si>
  <si>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</si>
  <si>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</si>
  <si>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</si>
  <si>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</si>
  <si>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</si>
  <si>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</si>
  <si>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</si>
  <si>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</si>
  <si>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</si>
  <si>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</si>
  <si>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</si>
  <si>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</si>
  <si>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</si>
  <si>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</si>
  <si>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</si>
  <si>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</si>
  <si>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</si>
  <si>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</si>
  <si>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</si>
  <si>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</si>
  <si>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</si>
  <si>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</si>
  <si>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</si>
  <si>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</si>
  <si>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</si>
  <si>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</si>
  <si>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</si>
  <si>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</si>
  <si>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</si>
  <si>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</si>
  <si>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</si>
  <si>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</si>
  <si>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</si>
  <si>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</si>
  <si>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</si>
  <si>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</si>
  <si>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</si>
  <si>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</si>
  <si>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</si>
  <si>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</si>
  <si>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</si>
  <si>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</si>
  <si>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</si>
  <si>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</si>
  <si>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</si>
  <si>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</si>
  <si>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</si>
  <si>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</si>
  <si>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</si>
  <si>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</si>
  <si>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</si>
  <si>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</si>
  <si>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</si>
  <si>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</si>
  <si>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</si>
  <si>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</si>
  <si>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</si>
  <si>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</si>
  <si>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</si>
  <si>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</si>
  <si>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</si>
  <si>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</si>
  <si>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</si>
  <si>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</si>
  <si>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</si>
  <si>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</si>
  <si>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</si>
  <si>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</si>
  <si>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</si>
  <si>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</si>
  <si>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</si>
  <si>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</si>
  <si>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</si>
  <si>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</si>
  <si>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</si>
  <si>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</si>
  <si>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</si>
  <si>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</si>
  <si>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</si>
  <si>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</si>
  <si>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</si>
  <si>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</si>
  <si>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</si>
  <si>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</si>
  <si>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</si>
  <si>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</si>
  <si>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</si>
  <si>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</si>
  <si>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</si>
  <si>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</si>
  <si>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</si>
  <si>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</si>
  <si>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</si>
  <si>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</si>
  <si>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</si>
  <si>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</si>
  <si>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</si>
  <si>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</si>
  <si>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</si>
  <si>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</si>
  <si>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</si>
  <si>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</si>
  <si>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</si>
  <si>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</si>
  <si>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</si>
  <si>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</si>
  <si>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</si>
  <si>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</si>
  <si>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</si>
  <si>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</si>
  <si>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</si>
  <si>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</si>
  <si>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</si>
  <si>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</si>
  <si>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</si>
  <si>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</si>
  <si>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</si>
  <si>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</si>
  <si>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</si>
  <si>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</si>
  <si>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</si>
  <si>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</si>
  <si>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</si>
  <si>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</si>
  <si>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</si>
  <si>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</si>
  <si>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</si>
  <si>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</si>
  <si>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</si>
  <si>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</si>
  <si>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</si>
  <si>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</si>
  <si>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</si>
  <si>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</si>
  <si>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</si>
  <si>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</si>
  <si>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</si>
  <si>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</si>
  <si>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</si>
  <si>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</si>
  <si>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</si>
  <si>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</si>
  <si>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</si>
  <si>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</si>
  <si>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</si>
  <si>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</si>
  <si>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</si>
  <si>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</si>
  <si>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</si>
  <si>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</si>
  <si>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</si>
  <si>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</si>
  <si>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</si>
  <si>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</si>
  <si>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</si>
  <si>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</si>
  <si>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</si>
  <si>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</si>
  <si>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</si>
  <si>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</si>
  <si>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</si>
  <si>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</si>
  <si>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</si>
  <si>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</si>
  <si>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</si>
  <si>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</si>
  <si>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</si>
  <si>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</si>
  <si>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</si>
  <si>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</si>
  <si>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</si>
  <si>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</si>
  <si>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</si>
  <si>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</si>
  <si>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</si>
  <si>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</si>
  <si>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</si>
  <si>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</si>
  <si>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</si>
  <si>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</si>
  <si>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</si>
  <si>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</si>
  <si>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</si>
  <si>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</si>
  <si>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</si>
  <si>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</si>
  <si>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</si>
  <si>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</si>
  <si>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</si>
  <si>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</si>
  <si>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</si>
  <si>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</si>
  <si>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</si>
  <si>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</si>
  <si>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</si>
  <si>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</si>
  <si>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</si>
  <si>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</si>
  <si>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</si>
  <si>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</si>
  <si>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</si>
  <si>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</si>
  <si>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</si>
  <si>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</si>
  <si>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</si>
  <si>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</si>
  <si>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</si>
  <si>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</si>
  <si>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</si>
  <si>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</si>
  <si>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</si>
  <si>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</si>
  <si>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</si>
  <si>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</si>
  <si>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</si>
  <si>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</si>
  <si>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</si>
  <si>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</si>
  <si>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</si>
  <si>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</si>
  <si>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</si>
  <si>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</si>
  <si>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</si>
  <si>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</si>
  <si>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</si>
  <si>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</si>
  <si>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</si>
  <si>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</si>
  <si>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</si>
  <si>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</si>
  <si>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</si>
  <si>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</si>
  <si>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</si>
  <si>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</si>
  <si>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</si>
  <si>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</si>
  <si>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</si>
  <si>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</si>
  <si>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</si>
  <si>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</si>
  <si>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</si>
  <si>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</si>
  <si>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</si>
  <si>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</si>
  <si>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</si>
  <si>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</si>
  <si>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</si>
  <si>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</si>
  <si>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</si>
  <si>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</si>
  <si>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</si>
  <si>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</si>
  <si>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</si>
  <si>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</si>
  <si>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</si>
  <si>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</si>
  <si>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</si>
  <si>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</si>
  <si>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</si>
  <si>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</si>
  <si>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</si>
  <si>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</si>
  <si>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</si>
  <si>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</si>
  <si>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</si>
  <si>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</si>
  <si>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</si>
  <si>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</si>
  <si>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</si>
  <si>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</si>
  <si>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</si>
  <si>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</si>
  <si>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</si>
  <si>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</si>
  <si>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</si>
  <si>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</si>
  <si>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</si>
  <si>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</si>
  <si>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</si>
  <si>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</si>
  <si>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</si>
  <si>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</si>
  <si>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</si>
  <si>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</si>
  <si>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</si>
  <si>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</si>
  <si>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</si>
  <si>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</si>
  <si>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</si>
  <si>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</si>
  <si>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</si>
  <si>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</si>
  <si>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</si>
  <si>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</si>
  <si>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</si>
  <si>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</si>
  <si>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</si>
  <si>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</si>
  <si>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</si>
  <si>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</si>
  <si>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</si>
  <si>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</si>
  <si>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</si>
  <si>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</si>
  <si>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</si>
  <si>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</si>
  <si>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</si>
  <si>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</si>
  <si>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</si>
  <si>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</si>
  <si>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</si>
  <si>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</si>
  <si>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</si>
  <si>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</si>
  <si>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</si>
  <si>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</si>
  <si>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</si>
  <si>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</si>
  <si>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</si>
  <si>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</si>
  <si>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</si>
  <si>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</si>
  <si>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</si>
  <si>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</si>
  <si>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</si>
  <si>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</si>
  <si>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</si>
  <si>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</si>
  <si>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</si>
  <si>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</si>
  <si>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</si>
  <si>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</si>
  <si>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</si>
  <si>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</si>
  <si>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</si>
  <si>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</si>
  <si>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</si>
  <si>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</si>
  <si>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</si>
  <si>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</si>
  <si>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</si>
  <si>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</si>
  <si>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</si>
  <si>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</si>
  <si>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</si>
  <si>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</si>
  <si>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</si>
  <si>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</si>
  <si>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</si>
  <si>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</si>
  <si>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</si>
  <si>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</si>
  <si>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</si>
  <si>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</si>
  <si>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</si>
  <si>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</si>
  <si>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</si>
  <si>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</si>
  <si>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</si>
  <si>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</si>
  <si>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</si>
  <si>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</si>
  <si>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</si>
  <si>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</si>
  <si>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</si>
  <si>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</si>
  <si>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</si>
  <si>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</si>
  <si>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</si>
  <si>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</si>
  <si>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</si>
  <si>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</si>
  <si>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</si>
  <si>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</si>
  <si>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</si>
  <si>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</si>
  <si>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</si>
  <si>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</si>
  <si>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</si>
  <si>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</si>
  <si>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</si>
  <si>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</si>
  <si>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</si>
  <si>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</si>
  <si>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</si>
  <si>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</si>
  <si>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</si>
  <si>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</si>
  <si>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</si>
  <si>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</si>
  <si>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</si>
  <si>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</si>
  <si>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</si>
  <si>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</si>
  <si>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</si>
  <si>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</si>
  <si>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</si>
  <si>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</si>
  <si>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</si>
  <si>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</si>
  <si>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</si>
  <si>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</si>
  <si>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</si>
  <si>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</si>
  <si>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</si>
  <si>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</si>
  <si>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</si>
  <si>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</si>
  <si>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</si>
  <si>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</si>
  <si>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</si>
  <si>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</si>
  <si>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</si>
  <si>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</si>
  <si>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</si>
  <si>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</si>
  <si>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</si>
  <si>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</si>
  <si>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</si>
  <si>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</si>
  <si>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</si>
  <si>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</si>
  <si>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</si>
  <si>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</si>
  <si>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</si>
  <si>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</si>
  <si>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</si>
  <si>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</si>
  <si>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</si>
  <si>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</si>
  <si>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</si>
  <si>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</si>
  <si>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</si>
  <si>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</si>
  <si>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</si>
  <si>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</si>
  <si>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</si>
  <si>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</si>
  <si>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</si>
  <si>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</si>
  <si>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</si>
  <si>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</si>
  <si>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</si>
  <si>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</si>
  <si>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</si>
  <si>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</si>
  <si>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</si>
  <si>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</si>
  <si>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</si>
  <si>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</si>
  <si>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</si>
  <si>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</si>
  <si>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</si>
  <si>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</si>
  <si>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</si>
  <si>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</si>
  <si>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</si>
  <si>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</si>
  <si>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</si>
  <si>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</si>
  <si>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</si>
  <si>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</si>
  <si>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</si>
  <si>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</si>
  <si>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</si>
  <si>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</si>
  <si>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</si>
  <si>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</si>
  <si>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</si>
  <si>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</si>
  <si>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</si>
  <si>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</si>
  <si>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</si>
  <si>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</si>
  <si>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</si>
  <si>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</si>
  <si>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</si>
  <si>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</si>
  <si>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</si>
  <si>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</si>
  <si>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</si>
  <si>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</si>
  <si>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</si>
  <si>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</si>
  <si>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</si>
  <si>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</si>
  <si>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</si>
  <si>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</si>
  <si>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</si>
  <si>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</si>
  <si>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</si>
  <si>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</si>
  <si>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</si>
  <si>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</si>
  <si>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</si>
  <si>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</si>
  <si>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</si>
  <si>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</si>
  <si>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</si>
  <si>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</si>
  <si>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</si>
  <si>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</si>
  <si>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</si>
  <si>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</si>
  <si>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</si>
  <si>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</si>
  <si>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</si>
  <si>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</si>
  <si>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</si>
  <si>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</si>
  <si>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</si>
  <si>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</si>
  <si>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</si>
  <si>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</si>
  <si>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</si>
  <si>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</si>
  <si>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</si>
  <si>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</si>
  <si>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</si>
  <si>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</si>
  <si>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</si>
  <si>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</si>
  <si>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</si>
  <si>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</si>
  <si>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</si>
  <si>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</si>
  <si>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</si>
  <si>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</si>
  <si>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</si>
  <si>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</si>
  <si>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</si>
  <si>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</si>
  <si>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</si>
  <si>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</si>
  <si>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</si>
  <si>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</si>
  <si>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</si>
  <si>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</si>
  <si>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</si>
  <si>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</si>
  <si>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</si>
  <si>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</si>
  <si>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</si>
  <si>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</si>
  <si>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</si>
  <si>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</si>
  <si>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</si>
  <si>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</si>
  <si>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</si>
  <si>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</si>
  <si>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</si>
  <si>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</si>
  <si>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</si>
  <si>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</si>
  <si>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</si>
  <si>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</si>
  <si>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</si>
  <si>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</si>
  <si>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</si>
  <si>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</si>
  <si>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</si>
  <si>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</si>
  <si>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</si>
  <si>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</si>
  <si>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</si>
  <si>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</si>
  <si>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</si>
  <si>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</si>
  <si>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</si>
  <si>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</si>
  <si>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</si>
  <si>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</si>
  <si>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</si>
  <si>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</si>
  <si>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</si>
  <si>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</si>
  <si>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</si>
  <si>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</si>
  <si>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</si>
  <si>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</si>
  <si>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</si>
  <si>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</si>
  <si>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</si>
  <si>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</si>
  <si>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</si>
  <si>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</si>
  <si>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</si>
  <si>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</si>
  <si>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</si>
  <si>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</si>
  <si>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</si>
  <si>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</si>
  <si>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</si>
  <si>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</si>
  <si>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</si>
  <si>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</si>
  <si>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</si>
  <si>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</si>
  <si>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</si>
  <si>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</si>
  <si>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</si>
  <si>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</si>
  <si>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</si>
  <si>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</si>
  <si>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</si>
  <si>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</si>
  <si>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</si>
  <si>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</si>
  <si>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</si>
  <si>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</si>
  <si>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</si>
  <si>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</si>
  <si>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</si>
  <si>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</si>
  <si>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</si>
  <si>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</si>
  <si>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</si>
  <si>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</si>
  <si>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</si>
  <si>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</si>
  <si>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</si>
  <si>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</si>
  <si>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</si>
  <si>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</si>
  <si>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</si>
  <si>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</si>
  <si>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</si>
  <si>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</si>
  <si>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</si>
  <si>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</si>
  <si>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</si>
  <si>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</si>
  <si>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</si>
  <si>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</si>
  <si>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</si>
  <si>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</si>
  <si>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</si>
  <si>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</si>
  <si>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</si>
  <si>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</si>
  <si>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</si>
  <si>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</si>
  <si>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</si>
  <si>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</si>
  <si>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</si>
  <si>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</si>
  <si>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</si>
  <si>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</si>
  <si>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</si>
  <si>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</si>
  <si>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</si>
  <si>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</si>
  <si>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</si>
  <si>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</si>
  <si>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</si>
  <si>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</si>
  <si>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</si>
  <si>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</si>
  <si>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</si>
  <si>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</si>
  <si>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</si>
  <si>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</si>
  <si>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</si>
  <si>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</si>
  <si>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</si>
  <si>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</si>
  <si>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</si>
  <si>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</si>
  <si>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</si>
  <si>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</si>
  <si>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</si>
  <si>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</si>
  <si>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</si>
  <si>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</si>
  <si>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</si>
  <si>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</si>
  <si>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</si>
  <si>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</si>
  <si>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</si>
  <si>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</si>
  <si>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</si>
  <si>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</si>
  <si>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</si>
  <si>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</si>
  <si>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</si>
  <si>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</si>
  <si>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</si>
  <si>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</si>
  <si>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</si>
  <si>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</si>
  <si>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</si>
  <si>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</si>
  <si>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</si>
  <si>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</si>
  <si>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</si>
  <si>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</si>
  <si>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</si>
  <si>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</si>
  <si>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</si>
  <si>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</si>
  <si>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</si>
  <si>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</si>
  <si>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</si>
  <si>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</si>
  <si>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</si>
  <si>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</si>
  <si>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</si>
  <si>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</si>
  <si>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</si>
  <si>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</si>
  <si>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</si>
  <si>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</si>
  <si>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</si>
  <si>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</si>
  <si>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</si>
  <si>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</si>
  <si>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</si>
  <si>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</si>
  <si>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</si>
  <si>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</si>
  <si>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</si>
  <si>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</si>
  <si>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</si>
  <si>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</si>
  <si>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</si>
  <si>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</si>
  <si>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</si>
  <si>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</si>
  <si>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</si>
  <si>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</si>
  <si>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</si>
  <si>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</si>
  <si>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</si>
  <si>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</si>
  <si>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</si>
  <si>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</si>
  <si>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</si>
  <si>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</si>
  <si>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</si>
  <si>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</si>
  <si>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</si>
  <si>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</si>
  <si>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</si>
  <si>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</si>
  <si>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</si>
  <si>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</si>
  <si>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</si>
  <si>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</si>
  <si>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</si>
  <si>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</si>
  <si>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</si>
  <si>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</si>
  <si>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</si>
  <si>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</si>
  <si>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</si>
  <si>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</si>
  <si>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</si>
  <si>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</si>
  <si>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</si>
  <si>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</si>
  <si>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</si>
  <si>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</si>
  <si>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</si>
  <si>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</si>
  <si>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</si>
  <si>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</si>
  <si>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</si>
  <si>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</si>
  <si>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</si>
  <si>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</si>
  <si>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</si>
  <si>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</si>
  <si>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</si>
  <si>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</si>
  <si>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</si>
  <si>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</si>
  <si>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</si>
  <si>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</si>
  <si>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</si>
  <si>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</si>
  <si>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</si>
  <si>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</si>
  <si>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</si>
  <si>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</si>
  <si>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</si>
  <si>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</si>
  <si>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</si>
  <si>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</si>
  <si>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</si>
  <si>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</si>
  <si>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</si>
  <si>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</si>
  <si>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</si>
  <si>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</si>
  <si>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</si>
  <si>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</si>
  <si>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</si>
  <si>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</si>
  <si>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</si>
  <si>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</si>
  <si>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</si>
  <si>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</si>
  <si>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</si>
  <si>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</si>
  <si>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</si>
  <si>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</si>
  <si>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</si>
  <si>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</si>
  <si>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</si>
  <si>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</si>
  <si>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</si>
  <si>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</si>
  <si>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</si>
  <si>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</si>
  <si>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</si>
  <si>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</si>
  <si>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</si>
  <si>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</si>
  <si>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</si>
  <si>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</si>
  <si>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</si>
  <si>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</si>
  <si>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</si>
  <si>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</si>
  <si>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</si>
  <si>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</si>
  <si>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</si>
  <si>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</si>
  <si>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</si>
  <si>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</si>
  <si>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</si>
  <si>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</si>
  <si>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</si>
  <si>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</si>
  <si>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</si>
  <si>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</si>
  <si>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</si>
  <si>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</si>
  <si>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</si>
  <si>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</si>
  <si>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</si>
  <si>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</si>
  <si>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</si>
  <si>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</si>
  <si>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</si>
  <si>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</si>
  <si>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</si>
  <si>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</si>
  <si>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</si>
  <si>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</si>
  <si>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</si>
  <si>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</si>
  <si>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</si>
  <si>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</si>
  <si>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</si>
  <si>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</si>
  <si>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</si>
  <si>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</si>
  <si>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</si>
  <si>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</si>
  <si>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</si>
  <si>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</si>
  <si>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</si>
  <si>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</si>
  <si>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</si>
  <si>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</si>
  <si>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</si>
  <si>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</si>
  <si>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</si>
  <si>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</si>
  <si>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</si>
  <si>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</si>
  <si>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</si>
  <si>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</si>
  <si>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</si>
  <si>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</si>
  <si>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</si>
  <si>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</si>
  <si>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</si>
  <si>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</si>
  <si>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</si>
  <si>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</si>
  <si>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</si>
  <si>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</si>
  <si>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</si>
  <si>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</si>
  <si>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</si>
  <si>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</si>
  <si>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</si>
  <si>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</si>
  <si>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</si>
  <si>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</si>
  <si>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</si>
  <si>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</si>
  <si>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</si>
  <si>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</si>
  <si>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</si>
  <si>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</si>
  <si>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</si>
  <si>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</si>
  <si>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</si>
  <si>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</si>
  <si>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</si>
  <si>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</si>
  <si>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</si>
  <si>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</si>
  <si>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</si>
  <si>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</si>
  <si>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</si>
  <si>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</si>
  <si>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</si>
  <si>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</si>
  <si>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</si>
  <si>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</si>
  <si>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</si>
  <si>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</si>
  <si>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</si>
  <si>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</si>
  <si>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</si>
  <si>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</si>
  <si>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</si>
  <si>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</si>
  <si>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</si>
  <si>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</si>
  <si>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</si>
  <si>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</si>
  <si>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</si>
  <si>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</si>
  <si>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</si>
  <si>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</si>
  <si>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</si>
  <si>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</si>
  <si>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</si>
  <si>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</si>
  <si>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</si>
  <si>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</si>
  <si>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</si>
  <si>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</si>
  <si>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</si>
  <si>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</si>
  <si>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</si>
  <si>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</si>
  <si>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</si>
  <si>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</si>
  <si>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</si>
  <si>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</si>
  <si>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</si>
  <si>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</si>
  <si>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</si>
  <si>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</si>
  <si>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</si>
  <si>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</si>
  <si>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</si>
  <si>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</si>
  <si>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</si>
  <si>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</si>
  <si>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</si>
  <si>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</si>
  <si>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</si>
  <si>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</si>
  <si>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</si>
  <si>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</si>
  <si>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</si>
  <si>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</si>
  <si>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</si>
  <si>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</si>
  <si>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</si>
  <si>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</si>
  <si>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</si>
  <si>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</si>
  <si>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</si>
  <si>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</si>
  <si>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</si>
  <si>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</si>
  <si>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</si>
  <si>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</si>
  <si>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</si>
  <si>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</si>
  <si>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</si>
  <si>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</si>
  <si>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</si>
  <si>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</si>
  <si>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</si>
  <si>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</si>
  <si>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</si>
  <si>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</si>
  <si>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</si>
  <si>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</si>
  <si>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</si>
  <si>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</si>
  <si>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</si>
  <si>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</si>
  <si>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</si>
  <si>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</si>
  <si>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</si>
  <si>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</si>
  <si>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</si>
  <si>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</si>
  <si>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</si>
  <si>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</si>
  <si>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</si>
  <si>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</si>
  <si>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</si>
  <si>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</si>
  <si>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</si>
  <si>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</si>
  <si>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</si>
  <si>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</si>
  <si>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</si>
  <si>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</si>
  <si>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</si>
  <si>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</si>
  <si>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</si>
  <si>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</si>
  <si>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</si>
  <si>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</si>
  <si>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</si>
  <si>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</si>
  <si>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</si>
  <si>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</si>
  <si>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</si>
  <si>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</si>
  <si>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</si>
  <si>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</si>
  <si>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</si>
  <si>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</si>
  <si>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</si>
  <si>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</si>
  <si>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</si>
  <si>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</si>
  <si>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</si>
  <si>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</si>
  <si>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</si>
  <si>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</si>
  <si>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</si>
  <si>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</si>
  <si>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</si>
  <si>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</si>
  <si>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</si>
  <si>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</si>
  <si>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</si>
  <si>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</si>
  <si>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</si>
  <si>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</si>
  <si>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</si>
  <si>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</si>
  <si>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</si>
  <si>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</si>
  <si>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</si>
  <si>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</si>
  <si>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</si>
  <si>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</si>
  <si>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</si>
  <si>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</si>
  <si>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</si>
  <si>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</si>
  <si>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</si>
  <si>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</si>
  <si>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</si>
  <si>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</si>
  <si>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</si>
  <si>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</si>
  <si>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</si>
  <si>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</si>
  <si>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</si>
  <si>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</si>
  <si>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</si>
  <si>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</si>
  <si>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</si>
  <si>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</si>
  <si>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</si>
  <si>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</si>
  <si>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</si>
  <si>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</si>
  <si>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</si>
  <si>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</si>
  <si>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</si>
  <si>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</si>
  <si>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</si>
  <si>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</si>
  <si>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</si>
  <si>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</si>
  <si>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</si>
  <si>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</si>
  <si>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</si>
  <si>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</si>
  <si>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</si>
  <si>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</si>
  <si>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</si>
  <si>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</si>
  <si>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</si>
  <si>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</si>
  <si>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</si>
  <si>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</si>
  <si>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</si>
  <si>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</si>
  <si>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</si>
  <si>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</si>
  <si>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</si>
  <si>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</si>
  <si>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</si>
  <si>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</si>
  <si>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</si>
  <si>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</si>
  <si>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</si>
  <si>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</si>
  <si>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</si>
  <si>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</si>
  <si>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</si>
  <si>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</si>
  <si>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</si>
  <si>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</si>
  <si>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</si>
  <si>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</si>
  <si>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</si>
  <si>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</si>
  <si>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</si>
  <si>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</si>
  <si>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</si>
  <si>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</si>
  <si>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</si>
  <si>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</si>
  <si>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</si>
  <si>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</si>
  <si>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</si>
  <si>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</si>
  <si>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</si>
  <si>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</si>
  <si>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</si>
  <si>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</si>
  <si>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</si>
  <si>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</si>
  <si>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</si>
  <si>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</si>
  <si>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</si>
  <si>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</si>
  <si>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</si>
  <si>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</si>
  <si>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</si>
  <si>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</si>
  <si>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</si>
  <si>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</si>
  <si>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</si>
  <si>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</si>
  <si>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</si>
  <si>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</si>
  <si>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</si>
  <si>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</si>
  <si>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</si>
  <si>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</si>
  <si>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</si>
  <si>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</si>
  <si>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</si>
  <si>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</si>
  <si>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</si>
  <si>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</si>
  <si>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</si>
  <si>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</si>
  <si>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</si>
  <si>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</si>
  <si>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</si>
  <si>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</si>
  <si>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</si>
  <si>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</si>
  <si>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</si>
  <si>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</si>
  <si>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</si>
  <si>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</si>
  <si>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</si>
  <si>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</si>
  <si>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</si>
  <si>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</si>
  <si>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</si>
  <si>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</si>
  <si>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</si>
  <si>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</si>
  <si>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</si>
  <si>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</si>
  <si>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</si>
  <si>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</si>
  <si>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</si>
  <si>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</si>
  <si>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</si>
  <si>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</si>
  <si>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</si>
  <si>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</si>
  <si>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</si>
  <si>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</si>
  <si>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</si>
  <si>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</si>
  <si>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</si>
  <si>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</si>
  <si>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</si>
  <si>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</si>
  <si>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</si>
  <si>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</si>
  <si>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</si>
  <si>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</si>
  <si>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</si>
  <si>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</si>
  <si>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</si>
  <si>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</si>
  <si>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</si>
  <si>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</si>
  <si>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</si>
  <si>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</si>
  <si>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</si>
  <si>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</si>
  <si>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</si>
  <si>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</si>
  <si>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</si>
  <si>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</si>
  <si>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</si>
  <si>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</si>
  <si>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</si>
  <si>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</si>
  <si>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</si>
  <si>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</si>
  <si>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</si>
  <si>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</si>
  <si>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</si>
  <si>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</si>
  <si>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</si>
  <si>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</si>
  <si>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</si>
  <si>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</si>
  <si>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</si>
  <si>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</si>
  <si>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</si>
  <si>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</si>
  <si>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</si>
  <si>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</si>
  <si>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</si>
  <si>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</si>
  <si>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</si>
  <si>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</si>
  <si>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</si>
  <si>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</si>
  <si>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</si>
  <si>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</si>
  <si>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</si>
  <si>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</si>
  <si>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</si>
  <si>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</si>
  <si>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</si>
  <si>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</si>
  <si>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</si>
  <si>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</si>
  <si>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</si>
  <si>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</si>
  <si>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</si>
  <si>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</si>
  <si>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</si>
  <si>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</si>
  <si>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</si>
  <si>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</si>
  <si>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</si>
  <si>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</si>
  <si>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</si>
  <si>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</si>
  <si>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</si>
  <si>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</si>
  <si>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</si>
  <si>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</si>
  <si>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</si>
  <si>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</si>
  <si>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</si>
  <si>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</si>
  <si>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</si>
  <si>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</si>
  <si>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</si>
  <si>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</si>
  <si>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</si>
  <si>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</si>
  <si>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</si>
  <si>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</si>
  <si>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</si>
  <si>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</si>
  <si>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</si>
  <si>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</si>
  <si>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</si>
  <si>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</si>
  <si>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</si>
  <si>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</si>
  <si>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</si>
  <si>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</si>
  <si>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</si>
  <si>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</si>
  <si>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</si>
  <si>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</si>
  <si>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</si>
  <si>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</si>
  <si>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</si>
  <si>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</si>
  <si>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</si>
  <si>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</si>
  <si>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</si>
  <si>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</si>
  <si>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</si>
  <si>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</si>
  <si>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</si>
  <si>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</si>
  <si>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</si>
  <si>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</si>
  <si>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</si>
  <si>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</si>
  <si>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</si>
  <si>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</si>
  <si>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</si>
  <si>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</si>
  <si>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</si>
  <si>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</si>
  <si>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</si>
  <si>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</si>
  <si>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</si>
  <si>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</si>
  <si>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</si>
  <si>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</si>
  <si>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</si>
  <si>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</si>
  <si>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</si>
  <si>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</si>
  <si>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</si>
  <si>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</si>
  <si>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</si>
  <si>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</si>
  <si>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</si>
  <si>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</si>
  <si>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</si>
  <si>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</si>
  <si>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</si>
  <si>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</si>
  <si>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</si>
  <si>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</si>
  <si>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</si>
  <si>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</si>
  <si>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</si>
  <si>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</si>
  <si>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</si>
  <si>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</si>
  <si>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</si>
  <si>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</si>
  <si>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</si>
  <si>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</si>
  <si>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</si>
  <si>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</si>
  <si>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</si>
  <si>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</si>
  <si>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</si>
  <si>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</si>
  <si>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</si>
  <si>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</si>
  <si>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</si>
  <si>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</si>
  <si>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</si>
  <si>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</si>
  <si>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</si>
  <si>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</si>
  <si>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</si>
  <si>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</si>
  <si>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</si>
  <si>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</si>
  <si>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</si>
  <si>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</si>
  <si>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</si>
  <si>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</si>
  <si>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</si>
  <si>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</si>
  <si>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</si>
  <si>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</si>
  <si>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</si>
  <si>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</si>
  <si>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</si>
  <si>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</si>
  <si>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</si>
  <si>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</si>
  <si>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</si>
  <si>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</si>
  <si>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</si>
  <si>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</si>
  <si>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</si>
  <si>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</si>
  <si>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</si>
  <si>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</si>
  <si>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</si>
  <si>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</si>
  <si>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</si>
  <si>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</si>
  <si>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</si>
  <si>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</si>
  <si>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</si>
  <si>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</si>
  <si>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</si>
  <si>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</si>
  <si>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</si>
  <si>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</si>
  <si>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</si>
  <si>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</si>
  <si>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</si>
  <si>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</si>
  <si>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</si>
  <si>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</si>
  <si>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</si>
  <si>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</si>
  <si>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</si>
  <si>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</si>
  <si>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</si>
  <si>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</si>
  <si>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</si>
  <si>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</si>
  <si>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</si>
  <si>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</si>
  <si>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</si>
  <si>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</si>
  <si>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</si>
  <si>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</si>
  <si>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</si>
  <si>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</si>
  <si>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</si>
  <si>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</si>
  <si>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</si>
  <si>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</si>
  <si>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</si>
  <si>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</si>
  <si>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</si>
  <si>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</si>
  <si>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</si>
  <si>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</si>
  <si>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</si>
  <si>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</si>
  <si>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</si>
  <si>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</si>
  <si>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</si>
  <si>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</si>
  <si>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</si>
  <si>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</si>
  <si>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</si>
  <si>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</si>
  <si>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</si>
  <si>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</si>
  <si>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</si>
  <si>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</si>
  <si>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</si>
  <si>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</si>
  <si>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</si>
  <si>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</si>
  <si>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</si>
  <si>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</si>
  <si>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</si>
  <si>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</si>
  <si>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</si>
  <si>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</si>
  <si>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</si>
  <si>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</si>
  <si>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</si>
  <si>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</si>
  <si>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</si>
  <si>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</si>
  <si>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</si>
  <si>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</si>
  <si>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</si>
  <si>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</si>
  <si>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</si>
  <si>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</si>
  <si>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</si>
  <si>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</si>
  <si>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</si>
  <si>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</si>
  <si>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</si>
  <si>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</si>
  <si>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</si>
  <si>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</si>
  <si>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</si>
  <si>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</si>
  <si>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</si>
  <si>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</si>
  <si>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</si>
  <si>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</si>
  <si>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</si>
  <si>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</si>
  <si>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</si>
  <si>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</si>
  <si>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</si>
  <si>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</si>
  <si>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</si>
  <si>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</si>
  <si>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</si>
  <si>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</si>
  <si>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</si>
  <si>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</si>
  <si>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</si>
  <si>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</si>
  <si>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</si>
  <si>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</si>
  <si>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</si>
  <si>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</si>
  <si>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</si>
  <si>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</si>
  <si>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</si>
  <si>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</si>
  <si>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</si>
  <si>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</si>
  <si>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</si>
  <si>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</si>
  <si>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</si>
  <si>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</si>
  <si>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</si>
  <si>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</si>
  <si>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</si>
  <si>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</si>
  <si>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</si>
  <si>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</si>
  <si>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</si>
  <si>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</si>
  <si>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</si>
  <si>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</si>
  <si>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</si>
  <si>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</si>
  <si>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</si>
  <si>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</si>
  <si>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</si>
  <si>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</si>
  <si>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</si>
  <si>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</si>
  <si>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</si>
  <si>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</si>
  <si>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</si>
  <si>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</si>
  <si>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</si>
  <si>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</si>
  <si>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</si>
  <si>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</si>
  <si>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</si>
  <si>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</si>
  <si>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</si>
  <si>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</si>
  <si>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</si>
  <si>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</si>
  <si>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</si>
  <si>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</si>
  <si>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</si>
  <si>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</si>
  <si>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</si>
  <si>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</si>
  <si>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</si>
  <si>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</si>
  <si>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</si>
  <si>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</si>
  <si>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</si>
  <si>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</si>
  <si>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</si>
  <si>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</si>
  <si>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</si>
  <si>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</si>
  <si>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</si>
  <si>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</si>
  <si>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</si>
  <si>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</si>
  <si>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</si>
  <si>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</si>
  <si>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</si>
  <si>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</si>
  <si>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</si>
  <si>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</si>
  <si>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</si>
  <si>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</si>
  <si>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</si>
  <si>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</si>
  <si>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</si>
  <si>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</si>
  <si>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</si>
  <si>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</si>
  <si>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</si>
  <si>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</si>
  <si>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</si>
  <si>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</si>
  <si>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</si>
  <si>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</si>
  <si>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</si>
  <si>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</si>
  <si>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</si>
  <si>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</si>
  <si>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</si>
  <si>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</si>
  <si>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</si>
  <si>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</si>
  <si>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</si>
  <si>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</si>
  <si>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</si>
  <si>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</si>
  <si>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</si>
  <si>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</si>
  <si>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</si>
  <si>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</si>
  <si>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</si>
  <si>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</si>
  <si>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</si>
  <si>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</si>
  <si>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</si>
  <si>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</si>
  <si>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</si>
  <si>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</si>
  <si>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</si>
  <si>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</si>
  <si>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</si>
  <si>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</si>
  <si>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</si>
  <si>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</si>
  <si>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</si>
  <si>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</si>
  <si>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</si>
  <si>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</si>
  <si>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</si>
  <si>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</si>
  <si>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</si>
  <si>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</si>
  <si>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</si>
  <si>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</si>
  <si>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</si>
  <si>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</si>
  <si>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</si>
  <si>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</si>
  <si>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</si>
  <si>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</si>
  <si>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</si>
  <si>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</si>
  <si>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</si>
  <si>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</si>
  <si>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</si>
  <si>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</si>
  <si>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</si>
  <si>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</si>
  <si>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</si>
  <si>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</si>
  <si>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</si>
  <si>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</si>
  <si>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</si>
  <si>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</si>
  <si>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</si>
  <si>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</si>
  <si>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</si>
  <si>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</si>
  <si>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</si>
  <si>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</si>
  <si>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</si>
  <si>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</si>
  <si>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</si>
  <si>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</si>
  <si>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</si>
  <si>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</si>
  <si>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</si>
  <si>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</si>
  <si>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</si>
  <si>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</si>
  <si>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</si>
  <si>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</si>
  <si>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</si>
  <si>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</si>
  <si>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</si>
  <si>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</si>
  <si>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</si>
  <si>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</si>
  <si>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</si>
  <si>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</si>
  <si>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</si>
  <si>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</si>
  <si>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</si>
  <si>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</si>
  <si>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</si>
  <si>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</si>
  <si>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</si>
  <si>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</si>
  <si>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</si>
  <si>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</si>
  <si>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</si>
  <si>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</si>
  <si>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</si>
  <si>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</si>
  <si>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</si>
  <si>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</si>
  <si>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</si>
  <si>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</si>
  <si>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</si>
  <si>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</si>
  <si>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</si>
  <si>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</si>
  <si>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</si>
  <si>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</si>
  <si>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</si>
  <si>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</si>
  <si>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</si>
  <si>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</si>
  <si>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</si>
  <si>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</si>
  <si>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</si>
  <si>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</si>
  <si>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</si>
  <si>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</si>
  <si>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</si>
  <si>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</si>
  <si>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</si>
  <si>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</si>
  <si>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</si>
  <si>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</si>
  <si>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</si>
  <si>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</si>
  <si>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</si>
  <si>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</si>
  <si>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</si>
  <si>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</si>
  <si>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</si>
  <si>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</si>
  <si>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</si>
  <si>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</si>
  <si>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</si>
  <si>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</si>
  <si>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</si>
  <si>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</si>
  <si>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</si>
  <si>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</si>
  <si>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</si>
  <si>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</si>
  <si>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</si>
  <si>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</si>
  <si>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</si>
  <si>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</si>
  <si>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</si>
  <si>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</si>
  <si>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</si>
  <si>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</si>
  <si>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</si>
  <si>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</si>
  <si>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</si>
  <si>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</si>
  <si>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</si>
  <si>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</si>
  <si>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</si>
  <si>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</si>
  <si>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</si>
  <si>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</si>
  <si>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</si>
  <si>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</si>
  <si>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</si>
  <si>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</si>
  <si>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</si>
  <si>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</si>
  <si>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</si>
  <si>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</si>
  <si>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</si>
  <si>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</si>
  <si>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</si>
  <si>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</si>
  <si>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</si>
  <si>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</si>
  <si>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</si>
  <si>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</si>
  <si>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</si>
  <si>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</si>
  <si>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</si>
  <si>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</si>
  <si>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</si>
  <si>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</si>
  <si>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</si>
  <si>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</si>
  <si>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</si>
  <si>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</si>
  <si>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</si>
  <si>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</si>
  <si>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</si>
  <si>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</si>
  <si>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</si>
  <si>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</si>
  <si>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</si>
  <si>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</si>
  <si>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</si>
  <si>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</si>
  <si>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</si>
  <si>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</si>
  <si>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</si>
  <si>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</si>
  <si>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</si>
  <si>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</si>
  <si>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</si>
  <si>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</si>
  <si>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</si>
  <si>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</si>
  <si>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</si>
  <si>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</si>
  <si>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</si>
  <si>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</si>
  <si>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</si>
  <si>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</si>
  <si>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</si>
  <si>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</si>
  <si>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</si>
  <si>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</si>
  <si>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</si>
  <si>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</si>
  <si>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</si>
  <si>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</si>
  <si>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</si>
  <si>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</si>
  <si>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</si>
  <si>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</si>
  <si>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</si>
  <si>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</si>
  <si>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</si>
  <si>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</si>
  <si>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</si>
  <si>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</si>
  <si>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</si>
  <si>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</si>
  <si>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</si>
  <si>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</si>
  <si>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</si>
  <si>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</si>
  <si>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</si>
  <si>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</si>
  <si>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</si>
  <si>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</si>
  <si>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</si>
  <si>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</si>
  <si>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</si>
  <si>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</si>
  <si>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</si>
  <si>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</si>
  <si>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</si>
  <si>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</si>
  <si>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</si>
  <si>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</si>
  <si>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</si>
  <si>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</si>
  <si>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</si>
  <si>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</si>
  <si>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</si>
  <si>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</si>
  <si>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</si>
  <si>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</si>
  <si>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</si>
  <si>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</si>
  <si>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</si>
  <si>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</si>
  <si>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</si>
  <si>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</si>
  <si>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</si>
  <si>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</si>
  <si>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</si>
  <si>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</si>
  <si>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</si>
  <si>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</si>
  <si>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</si>
  <si>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</si>
  <si>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</si>
  <si>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</si>
  <si>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</si>
  <si>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</si>
  <si>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</si>
  <si>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</si>
  <si>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</si>
  <si>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</si>
  <si>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</si>
  <si>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</si>
  <si>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</si>
  <si>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</si>
  <si>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</si>
  <si>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</si>
  <si>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</si>
  <si>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</si>
  <si>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</si>
  <si>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</si>
  <si>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</si>
  <si>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</si>
  <si>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</si>
  <si>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</si>
  <si>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</si>
  <si>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</si>
  <si>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</si>
  <si>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</si>
  <si>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</si>
  <si>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</si>
  <si>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</si>
  <si>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</si>
  <si>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</si>
  <si>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</si>
  <si>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</si>
  <si>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</si>
  <si>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</si>
  <si>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</si>
  <si>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</si>
  <si>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</si>
  <si>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</si>
  <si>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</si>
  <si>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</si>
  <si>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</si>
  <si>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</si>
  <si>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</si>
  <si>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</si>
  <si>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</si>
  <si>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</si>
  <si>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</si>
  <si>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</si>
  <si>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</si>
  <si>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</si>
  <si>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</si>
  <si>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</si>
  <si>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</si>
  <si>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</si>
  <si>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</si>
  <si>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</si>
  <si>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</si>
  <si>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</si>
  <si>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</si>
  <si>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</si>
  <si>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</si>
  <si>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</si>
  <si>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</si>
  <si>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</si>
  <si>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</si>
  <si>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</si>
  <si>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</si>
  <si>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</si>
  <si>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</si>
  <si>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</si>
  <si>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</si>
  <si>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</si>
  <si>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</si>
  <si>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</si>
  <si>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</si>
  <si>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</si>
  <si>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</si>
  <si>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</si>
  <si>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</si>
  <si>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</si>
  <si>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</si>
  <si>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</si>
  <si>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</si>
  <si>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</si>
  <si>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</si>
  <si>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</si>
  <si>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</si>
  <si>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</si>
  <si>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</si>
  <si>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</si>
  <si>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</si>
  <si>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</si>
  <si>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</si>
  <si>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</si>
  <si>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</si>
  <si>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</si>
  <si>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</si>
  <si>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</si>
  <si>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</si>
  <si>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</si>
  <si>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</si>
  <si>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</si>
  <si>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</si>
  <si>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</si>
  <si>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</si>
  <si>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</si>
  <si>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</si>
  <si>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</si>
  <si>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</si>
  <si>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</si>
  <si>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</si>
  <si>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</si>
  <si>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</si>
  <si>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</si>
  <si>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</si>
  <si>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</si>
  <si>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</si>
  <si>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</si>
  <si>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</si>
  <si>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</si>
  <si>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</si>
  <si>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</si>
  <si>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</si>
  <si>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</si>
  <si>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</si>
  <si>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</si>
  <si>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</si>
  <si>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</si>
  <si>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</si>
  <si>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</si>
  <si>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</si>
  <si>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</si>
  <si>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</si>
  <si>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</si>
  <si>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</si>
  <si>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</si>
  <si>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</si>
  <si>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</si>
  <si>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</si>
  <si>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</si>
  <si>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</si>
  <si>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</si>
  <si>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</si>
  <si>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</si>
  <si>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</si>
  <si>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</si>
  <si>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</si>
  <si>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</si>
  <si>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</si>
  <si>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</si>
  <si>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</si>
  <si>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</si>
  <si>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</si>
  <si>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</si>
  <si>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</si>
  <si>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</si>
  <si>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</si>
  <si>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</si>
  <si>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</si>
  <si>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</si>
  <si>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</si>
  <si>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</si>
  <si>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</si>
  <si>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</si>
  <si>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</si>
  <si>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</si>
  <si>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</si>
  <si>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</si>
  <si>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</si>
  <si>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</si>
  <si>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</si>
  <si>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</si>
  <si>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</si>
  <si>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</si>
  <si>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</si>
  <si>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</si>
  <si>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</si>
  <si>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</si>
  <si>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</si>
  <si>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</si>
  <si>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</si>
  <si>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</si>
  <si>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</si>
  <si>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</si>
  <si>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</si>
  <si>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</si>
  <si>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</si>
  <si>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</si>
  <si>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</si>
  <si>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</si>
  <si>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</si>
  <si>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</si>
  <si>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</si>
  <si>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</si>
  <si>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</si>
  <si>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</si>
  <si>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</si>
  <si>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</si>
  <si>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</si>
  <si>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</si>
  <si>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</si>
  <si>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</si>
  <si>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</si>
  <si>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</si>
  <si>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</si>
  <si>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</si>
  <si>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</si>
  <si>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</si>
  <si>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</si>
  <si>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</si>
  <si>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</si>
  <si>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</si>
  <si>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</si>
  <si>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</si>
  <si>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</si>
  <si>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</si>
  <si>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</si>
  <si>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</si>
  <si>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</si>
  <si>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</si>
  <si>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</si>
  <si>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</si>
  <si>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</si>
  <si>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</si>
  <si>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</si>
  <si>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</si>
  <si>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</si>
  <si>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</si>
  <si>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</si>
  <si>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</si>
  <si>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</si>
  <si>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</si>
  <si>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</si>
  <si>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</si>
  <si>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</si>
  <si>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</si>
  <si>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</si>
  <si>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</si>
  <si>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</si>
  <si>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</si>
  <si>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</si>
  <si>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</si>
  <si>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</si>
  <si>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</si>
  <si>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</si>
  <si>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</si>
  <si>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</si>
  <si>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</si>
  <si>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</si>
  <si>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</si>
  <si>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</si>
  <si>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</si>
  <si>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</si>
  <si>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</si>
  <si>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</si>
  <si>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</si>
  <si>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</si>
  <si>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</si>
  <si>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</si>
  <si>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</si>
  <si>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</si>
  <si>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</si>
  <si>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</si>
  <si>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</si>
  <si>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</si>
  <si>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</si>
  <si>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</si>
  <si>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</si>
  <si>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</si>
  <si>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</si>
  <si>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</si>
  <si>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</si>
  <si>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</si>
  <si>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</si>
  <si>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</si>
  <si>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</si>
  <si>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</si>
  <si>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</si>
  <si>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</si>
  <si>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</si>
  <si>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</si>
  <si>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</si>
  <si>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</si>
  <si>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</si>
  <si>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</si>
  <si>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</si>
  <si>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</si>
  <si>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</si>
  <si>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</si>
  <si>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</si>
  <si>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</si>
  <si>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</si>
  <si>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</si>
  <si>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</si>
  <si>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</si>
  <si>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</si>
  <si>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</si>
  <si>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</si>
  <si>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</si>
  <si>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</si>
  <si>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</si>
  <si>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</si>
  <si>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</si>
  <si>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</si>
  <si>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</si>
  <si>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</si>
  <si>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</si>
  <si>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</si>
  <si>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</si>
  <si>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</si>
  <si>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</si>
  <si>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</si>
  <si>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</si>
  <si>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</si>
  <si>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</si>
  <si>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</si>
  <si>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</si>
  <si>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</si>
  <si>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</si>
  <si>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</si>
  <si>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</si>
  <si>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</si>
  <si>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</si>
  <si>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</si>
  <si>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</si>
  <si>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</si>
  <si>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</si>
  <si>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</si>
  <si>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</si>
  <si>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</si>
  <si>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</si>
  <si>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</si>
  <si>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</si>
  <si>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</si>
  <si>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</si>
  <si>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</si>
  <si>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</si>
  <si>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</si>
  <si>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</si>
  <si>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</si>
  <si>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</si>
  <si>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</si>
  <si>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</si>
  <si>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</si>
  <si>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</si>
  <si>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</si>
  <si>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</si>
  <si>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</si>
  <si>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</si>
  <si>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</si>
  <si>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</si>
  <si>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</si>
  <si>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</si>
  <si>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</si>
  <si>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</si>
  <si>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</si>
  <si>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</si>
  <si>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</si>
  <si>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</si>
  <si>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</si>
  <si>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</si>
  <si>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</si>
  <si>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</si>
  <si>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</si>
  <si>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</si>
  <si>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</si>
  <si>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</si>
  <si>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</si>
  <si>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</si>
  <si>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</si>
  <si>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</si>
  <si>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</si>
  <si>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</si>
  <si>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</si>
  <si>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</si>
  <si>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</si>
  <si>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</si>
  <si>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</si>
  <si>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</si>
  <si>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</si>
  <si>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</si>
  <si>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</si>
  <si>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</si>
  <si>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</si>
  <si>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</si>
  <si>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</si>
  <si>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</si>
  <si>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</si>
  <si>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</si>
  <si>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</si>
  <si>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</si>
  <si>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</si>
  <si>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</si>
  <si>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</si>
  <si>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</si>
  <si>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</si>
  <si>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</si>
  <si>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</si>
  <si>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</si>
  <si>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</si>
  <si>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</si>
  <si>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</si>
  <si>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</si>
  <si>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</si>
  <si>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</si>
  <si>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</si>
  <si>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</si>
  <si>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</si>
  <si>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</si>
  <si>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</si>
  <si>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</si>
  <si>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</si>
  <si>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</si>
  <si>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</si>
  <si>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</si>
  <si>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</si>
  <si>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</si>
  <si>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</si>
  <si>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</si>
  <si>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</si>
  <si>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</si>
  <si>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</si>
  <si>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</si>
  <si>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</si>
  <si>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</si>
  <si>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</si>
  <si>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</si>
  <si>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</si>
  <si>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</si>
  <si>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</si>
  <si>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</si>
  <si>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</si>
  <si>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</si>
  <si>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</si>
  <si>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</si>
  <si>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</si>
  <si>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</si>
  <si>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</si>
  <si>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</si>
  <si>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</si>
  <si>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</si>
  <si>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</si>
  <si>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</si>
  <si>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</si>
  <si>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</si>
  <si>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</si>
  <si>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</si>
  <si>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</si>
  <si>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</si>
  <si>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</si>
  <si>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</si>
  <si>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</si>
  <si>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</si>
  <si>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</si>
  <si>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</si>
  <si>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</si>
  <si>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</si>
  <si>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</si>
  <si>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</si>
  <si>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</si>
  <si>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</si>
  <si>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</si>
  <si>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</si>
  <si>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</si>
  <si>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</si>
  <si>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</si>
  <si>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</si>
  <si>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</si>
  <si>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</si>
  <si>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</si>
  <si>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</si>
  <si>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</si>
  <si>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</si>
  <si>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</si>
  <si>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</si>
  <si>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</si>
  <si>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</si>
  <si>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</si>
  <si>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</si>
  <si>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</si>
  <si>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</si>
  <si>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</si>
  <si>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</si>
  <si>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</si>
  <si>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</si>
  <si>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</si>
  <si>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</si>
  <si>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</si>
  <si>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</si>
  <si>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</si>
  <si>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</si>
  <si>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</si>
  <si>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</si>
  <si>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</si>
  <si>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</si>
  <si>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</si>
  <si>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</si>
  <si>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</si>
  <si>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</si>
  <si>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</si>
  <si>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</si>
  <si>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</si>
  <si>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</si>
  <si>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</si>
  <si>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</si>
  <si>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</si>
  <si>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</si>
  <si>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</si>
  <si>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</si>
  <si>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</si>
  <si>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</si>
  <si>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</si>
  <si>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</si>
  <si>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</si>
  <si>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</si>
  <si>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</si>
  <si>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</si>
  <si>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</si>
  <si>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</si>
  <si>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</si>
  <si>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</si>
  <si>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</si>
  <si>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</si>
  <si>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</si>
  <si>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</si>
  <si>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</si>
  <si>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</si>
  <si>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</si>
  <si>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</si>
  <si>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</si>
  <si>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</si>
  <si>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</si>
  <si>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</si>
  <si>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</si>
  <si>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</si>
  <si>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</si>
  <si>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</si>
  <si>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</si>
  <si>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</si>
  <si>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</si>
  <si>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</si>
  <si>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</si>
  <si>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</si>
  <si>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</si>
  <si>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</si>
  <si>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</si>
  <si>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</si>
  <si>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</si>
  <si>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</si>
  <si>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</si>
  <si>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</si>
  <si>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</si>
  <si>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</si>
  <si>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</si>
  <si>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</si>
  <si>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</si>
  <si>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</si>
  <si>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</si>
  <si>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</si>
  <si>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</si>
  <si>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</si>
  <si>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</si>
  <si>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</si>
  <si>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</si>
  <si>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</si>
  <si>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</si>
  <si>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</si>
  <si>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</si>
  <si>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</si>
  <si>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</si>
  <si>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</si>
  <si>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</si>
  <si>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</si>
  <si>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</si>
  <si>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</si>
  <si>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</si>
  <si>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</si>
  <si>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</si>
  <si>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</si>
  <si>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</si>
  <si>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</si>
  <si>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</si>
  <si>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</si>
  <si>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</si>
  <si>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</si>
  <si>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</si>
  <si>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</si>
  <si>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</si>
  <si>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</si>
  <si>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</si>
  <si>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</si>
  <si>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</si>
  <si>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</si>
  <si>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</si>
  <si>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</si>
  <si>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</si>
  <si>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</si>
  <si>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</si>
  <si>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</si>
  <si>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</si>
  <si>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</si>
  <si>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</si>
  <si>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</si>
  <si>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</si>
  <si>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</si>
  <si>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</si>
  <si>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</si>
  <si>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</si>
  <si>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</si>
  <si>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</si>
  <si>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</si>
  <si>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</si>
  <si>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</si>
  <si>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</si>
  <si>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</si>
  <si>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</si>
  <si>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</si>
  <si>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</si>
  <si>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</si>
  <si>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</si>
  <si>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</si>
  <si>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</si>
  <si>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</si>
  <si>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</si>
  <si>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</si>
  <si>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</si>
  <si>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</si>
  <si>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</si>
  <si>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</si>
  <si>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</si>
  <si>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</si>
  <si>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</si>
  <si>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</si>
  <si>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</si>
  <si>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</si>
  <si>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</si>
  <si>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</si>
  <si>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</si>
  <si>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</si>
  <si>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</si>
  <si>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</si>
  <si>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</si>
  <si>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</si>
  <si>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</si>
  <si>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</si>
  <si>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</si>
  <si>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</si>
  <si>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</si>
  <si>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</si>
  <si>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</si>
  <si>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</si>
  <si>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</si>
  <si>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</si>
  <si>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</si>
  <si>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</si>
  <si>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</si>
  <si>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</si>
  <si>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</si>
  <si>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</si>
  <si>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</si>
  <si>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</si>
  <si>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</si>
  <si>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</si>
  <si>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</si>
  <si>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</si>
  <si>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</si>
  <si>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</si>
  <si>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</si>
  <si>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</si>
  <si>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</si>
  <si>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</si>
  <si>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</si>
  <si>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</si>
  <si>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</si>
  <si>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</si>
  <si>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</si>
  <si>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</si>
  <si>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</si>
  <si>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</si>
  <si>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</si>
  <si>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</si>
  <si>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</si>
  <si>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</si>
  <si>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</si>
  <si>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</si>
  <si>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</si>
  <si>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</si>
  <si>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</si>
  <si>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</si>
  <si>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</si>
  <si>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</si>
  <si>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</si>
  <si>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</si>
  <si>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</si>
  <si>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</si>
  <si>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</si>
  <si>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</si>
  <si>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</si>
  <si>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</si>
  <si>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</si>
  <si>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</si>
  <si>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</si>
  <si>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</si>
  <si>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</si>
  <si>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</si>
  <si>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</si>
  <si>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</si>
  <si>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</si>
  <si>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</si>
  <si>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</si>
  <si>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</si>
  <si>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</si>
  <si>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</si>
  <si>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</si>
  <si>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</si>
  <si>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</si>
  <si>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</si>
  <si>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</si>
  <si>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</si>
  <si>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</si>
  <si>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</si>
  <si>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</si>
  <si>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</si>
  <si>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</si>
  <si>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</si>
  <si>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</si>
  <si>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</si>
  <si>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</si>
  <si>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</si>
  <si>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</si>
  <si>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</si>
  <si>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</si>
  <si>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</si>
  <si>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</si>
  <si>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</si>
  <si>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</si>
  <si>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</si>
  <si>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</si>
  <si>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</si>
  <si>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</si>
  <si>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</si>
  <si>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</si>
  <si>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</si>
  <si>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</si>
  <si>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</si>
  <si>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</si>
  <si>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</si>
  <si>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</si>
  <si>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</si>
  <si>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</si>
  <si>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</si>
  <si>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</si>
  <si>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</si>
  <si>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</si>
  <si>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</si>
  <si>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</si>
  <si>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</si>
  <si>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</si>
  <si>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</si>
  <si>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</si>
  <si>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</si>
  <si>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</si>
  <si>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</si>
  <si>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</si>
  <si>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</si>
  <si>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</si>
  <si>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</si>
  <si>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</si>
  <si>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</si>
  <si>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</si>
  <si>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</si>
  <si>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</si>
  <si>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</si>
  <si>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</si>
  <si>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</si>
  <si>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</si>
  <si>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</si>
  <si>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</si>
  <si>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</si>
  <si>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</si>
  <si>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</si>
  <si>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</si>
  <si>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</si>
  <si>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</si>
  <si>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</si>
  <si>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</si>
  <si>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</si>
  <si>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</si>
  <si>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</si>
  <si>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</si>
  <si>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</si>
  <si>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</si>
  <si>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</si>
  <si>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</si>
  <si>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</si>
  <si>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</si>
  <si>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</si>
  <si>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</si>
  <si>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</si>
  <si>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</si>
  <si>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</si>
  <si>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</si>
  <si>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</si>
  <si>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</si>
  <si>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</si>
  <si>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</si>
  <si>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</si>
  <si>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</si>
  <si>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</si>
  <si>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</si>
  <si>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</si>
  <si>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</si>
  <si>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</si>
  <si>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</si>
  <si>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</si>
  <si>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</si>
  <si>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</si>
  <si>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</si>
  <si>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</si>
  <si>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</si>
  <si>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</si>
  <si>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</si>
  <si>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</si>
  <si>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</si>
  <si>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</si>
  <si>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</si>
  <si>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</si>
  <si>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</si>
  <si>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</si>
  <si>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</si>
  <si>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</si>
  <si>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</si>
  <si>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</si>
  <si>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</si>
  <si>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</si>
  <si>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</si>
  <si>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</si>
  <si>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</si>
  <si>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</si>
  <si>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</si>
  <si>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</si>
  <si>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</si>
  <si>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</si>
  <si>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</si>
  <si>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</si>
  <si>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</si>
  <si>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</si>
  <si>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</si>
  <si>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</si>
  <si>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</si>
  <si>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</si>
  <si>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</si>
  <si>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</si>
  <si>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</si>
  <si>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</si>
  <si>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</si>
  <si>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</si>
  <si>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</si>
  <si>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</si>
  <si>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</si>
  <si>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</si>
  <si>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</si>
  <si>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</si>
  <si>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</si>
  <si>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</si>
  <si>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</si>
  <si>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</si>
  <si>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</si>
  <si>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</si>
  <si>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</si>
  <si>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</si>
  <si>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</si>
  <si>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</si>
  <si>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</si>
  <si>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</si>
  <si>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</si>
  <si>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</si>
  <si>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</si>
  <si>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</si>
  <si>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</si>
  <si>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</si>
  <si>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</si>
  <si>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</si>
  <si>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</si>
  <si>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</si>
  <si>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</si>
  <si>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</si>
  <si>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</si>
  <si>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</si>
  <si>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</si>
  <si>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</si>
  <si>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</si>
  <si>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</si>
  <si>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</si>
  <si>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</si>
  <si>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</si>
  <si>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</si>
  <si>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</si>
  <si>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</si>
  <si>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</si>
  <si>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</si>
  <si>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</si>
  <si>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</si>
  <si>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</si>
  <si>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</si>
  <si>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</si>
  <si>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</si>
  <si>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</si>
  <si>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</si>
  <si>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</si>
  <si>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</si>
  <si>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</si>
  <si>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</si>
  <si>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</si>
  <si>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</si>
  <si>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</si>
  <si>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</si>
  <si>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</si>
  <si>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</si>
  <si>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</si>
  <si>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</si>
  <si>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</si>
  <si>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</si>
  <si>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</si>
  <si>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</si>
  <si>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</si>
  <si>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</si>
  <si>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</si>
  <si>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</si>
  <si>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</si>
  <si>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</si>
  <si>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</si>
  <si>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</si>
  <si>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</si>
  <si>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</si>
  <si>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</si>
  <si>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</si>
  <si>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</si>
  <si>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</si>
  <si>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</si>
  <si>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</si>
  <si>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</si>
  <si>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</si>
  <si>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</si>
  <si>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</si>
  <si>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</si>
  <si>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</si>
  <si>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</si>
  <si>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</si>
  <si>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</si>
  <si>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</si>
  <si>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</si>
  <si>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</si>
  <si>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</si>
  <si>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</si>
  <si>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</si>
  <si>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</si>
  <si>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</si>
  <si>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</si>
  <si>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</si>
  <si>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</si>
  <si>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</si>
  <si>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</si>
  <si>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</si>
  <si>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</si>
  <si>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</si>
  <si>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</si>
  <si>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</si>
  <si>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</si>
  <si>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</si>
  <si>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</si>
  <si>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</si>
  <si>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</si>
  <si>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</si>
  <si>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</si>
  <si>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</si>
  <si>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</si>
  <si>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</si>
  <si>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</si>
  <si>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</si>
  <si>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</si>
  <si>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</si>
  <si>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</si>
  <si>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</si>
  <si>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</si>
  <si>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</si>
  <si>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</si>
  <si>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</si>
  <si>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</si>
  <si>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</si>
  <si>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</si>
  <si>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</si>
  <si>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</si>
  <si>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</si>
  <si>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</si>
  <si>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</si>
  <si>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</si>
  <si>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</si>
  <si>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</si>
  <si>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</si>
  <si>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</si>
  <si>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</si>
  <si>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</si>
  <si>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</si>
  <si>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</si>
  <si>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</si>
  <si>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</si>
  <si>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</si>
  <si>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</si>
  <si>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</si>
  <si>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</si>
  <si>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</si>
  <si>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</si>
  <si>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</si>
  <si>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</si>
  <si>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</si>
  <si>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</si>
  <si>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</si>
  <si>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</si>
  <si>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</si>
  <si>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</si>
  <si>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</si>
  <si>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</si>
  <si>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</si>
  <si>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</si>
  <si>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</si>
  <si>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</si>
  <si>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</si>
  <si>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</si>
  <si>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</si>
  <si>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</si>
  <si>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</si>
  <si>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</si>
  <si>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</si>
  <si>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</si>
  <si>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</si>
  <si>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</si>
  <si>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</si>
  <si>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</si>
  <si>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</si>
  <si>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</si>
  <si>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</si>
  <si>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</si>
  <si>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</si>
  <si>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</si>
  <si>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</si>
  <si>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</si>
  <si>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</si>
  <si>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</si>
  <si>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</si>
  <si>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</si>
  <si>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</si>
  <si>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</si>
  <si>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</si>
  <si>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</si>
  <si>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</si>
  <si>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</si>
  <si>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</si>
  <si>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</si>
  <si>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</si>
  <si>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</si>
  <si>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</si>
  <si>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</si>
  <si>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</si>
  <si>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</si>
  <si>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</si>
  <si>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</si>
  <si>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</si>
  <si>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</si>
  <si>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</si>
  <si>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</si>
  <si>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</si>
  <si>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</si>
  <si>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</si>
  <si>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</si>
  <si>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</si>
  <si>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</si>
  <si>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</si>
  <si>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</si>
  <si>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</si>
  <si>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</si>
  <si>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</si>
  <si>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</si>
  <si>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</si>
  <si>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</si>
  <si>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</si>
  <si>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</si>
  <si>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</si>
  <si>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</si>
  <si>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</si>
  <si>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</si>
  <si>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</si>
  <si>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</si>
  <si>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</si>
  <si>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</si>
  <si>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</si>
  <si>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</si>
  <si>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</si>
  <si>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</si>
  <si>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</si>
  <si>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</si>
  <si>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</si>
  <si>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</si>
  <si>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</si>
  <si>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</si>
  <si>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</si>
  <si>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</si>
  <si>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</si>
  <si>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</si>
  <si>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</si>
  <si>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</si>
  <si>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</si>
  <si>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</si>
  <si>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</si>
  <si>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</si>
  <si>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</si>
  <si>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</si>
  <si>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</si>
  <si>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</si>
  <si>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</si>
  <si>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</si>
  <si>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</si>
  <si>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</si>
  <si>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</si>
  <si>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</si>
  <si>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</si>
  <si>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</si>
  <si>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</si>
  <si>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</si>
  <si>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</si>
  <si>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</si>
  <si>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</si>
  <si>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</si>
  <si>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</si>
  <si>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</si>
  <si>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</si>
  <si>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</si>
  <si>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</si>
  <si>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</si>
  <si>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</si>
  <si>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</si>
  <si>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</si>
  <si>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</si>
  <si>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</si>
  <si>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</si>
  <si>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</si>
  <si>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</si>
  <si>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</si>
  <si>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</si>
  <si>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</si>
  <si>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</si>
  <si>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</si>
  <si>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</si>
  <si>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</si>
  <si>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</si>
  <si>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</si>
  <si>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</si>
  <si>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</si>
  <si>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</si>
  <si>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</si>
  <si>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</si>
  <si>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</si>
  <si>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</si>
  <si>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</si>
  <si>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</si>
  <si>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</si>
  <si>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</si>
  <si>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</si>
  <si>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</si>
  <si>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</si>
  <si>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</si>
  <si>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</si>
  <si>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</si>
  <si>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</si>
  <si>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</si>
  <si>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</si>
  <si>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</si>
  <si>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</si>
  <si>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</si>
  <si>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</si>
  <si>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</si>
  <si>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</si>
  <si>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</si>
  <si>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</si>
  <si>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</si>
  <si>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</si>
  <si>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</si>
  <si>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</si>
  <si>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</si>
  <si>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</si>
  <si>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</si>
  <si>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</si>
  <si>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</si>
  <si>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</si>
  <si>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</si>
  <si>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</si>
  <si>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</si>
  <si>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</si>
  <si>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</si>
  <si>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</si>
  <si>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</si>
  <si>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</si>
  <si>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</si>
  <si>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</si>
  <si>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</si>
  <si>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</si>
  <si>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</si>
  <si>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</si>
  <si>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</si>
  <si>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</si>
  <si>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</si>
  <si>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</si>
  <si>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</si>
  <si>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</si>
  <si>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</si>
  <si>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</si>
  <si>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</si>
  <si>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</si>
  <si>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</si>
  <si>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</si>
  <si>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</si>
  <si>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</si>
  <si>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</si>
  <si>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</si>
  <si>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</si>
  <si>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</si>
  <si>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</si>
  <si>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</si>
  <si>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</si>
  <si>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</si>
  <si>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</si>
  <si>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</si>
  <si>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</si>
  <si>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</si>
  <si>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</si>
  <si>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</si>
  <si>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</si>
  <si>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</si>
  <si>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</si>
  <si>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</si>
  <si>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</si>
  <si>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</si>
  <si>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</si>
  <si>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</si>
  <si>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</si>
  <si>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</si>
  <si>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</si>
  <si>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</si>
  <si>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</si>
  <si>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</si>
  <si>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</si>
  <si>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</si>
  <si>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</si>
  <si>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</si>
  <si>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</si>
  <si>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</si>
  <si>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</si>
  <si>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</si>
  <si>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</si>
  <si>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</si>
  <si>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</si>
  <si>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</si>
  <si>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</si>
  <si>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</si>
  <si>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</si>
  <si>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</si>
  <si>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</si>
  <si>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</si>
  <si>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</si>
  <si>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</si>
  <si>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</si>
  <si>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</si>
  <si>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</si>
  <si>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</si>
  <si>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</si>
  <si>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</si>
  <si>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</si>
  <si>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</si>
  <si>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</si>
  <si>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</si>
  <si>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</si>
  <si>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</si>
  <si>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</si>
  <si>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</si>
  <si>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</si>
  <si>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</si>
  <si>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</si>
  <si>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</si>
  <si>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</si>
  <si>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</si>
  <si>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</si>
  <si>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</si>
  <si>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</si>
  <si>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</si>
  <si>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</si>
  <si>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</si>
  <si>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</si>
  <si>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</si>
  <si>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</si>
  <si>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</si>
  <si>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</si>
  <si>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</si>
  <si>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</si>
  <si>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</si>
  <si>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</si>
  <si>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</si>
  <si>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</si>
  <si>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</si>
  <si>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</si>
  <si>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</si>
  <si>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</si>
  <si>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</si>
  <si>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</si>
  <si>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</si>
  <si>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</si>
  <si>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</si>
  <si>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</si>
  <si>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</si>
  <si>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</si>
  <si>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</si>
  <si>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</si>
  <si>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</si>
  <si>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</si>
  <si>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</si>
  <si>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</si>
  <si>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</si>
  <si>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</si>
  <si>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</si>
  <si>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</si>
  <si>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</si>
  <si>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</si>
  <si>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</si>
  <si>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</si>
  <si>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</si>
  <si>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</si>
  <si>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</si>
  <si>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</si>
  <si>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</si>
  <si>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</si>
  <si>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</si>
  <si>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</si>
  <si>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</si>
  <si>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</si>
  <si>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</si>
  <si>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</si>
  <si>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</si>
  <si>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</si>
  <si>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</si>
  <si>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</si>
  <si>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</si>
  <si>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</si>
  <si>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</si>
  <si>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</si>
  <si>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</si>
  <si>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</si>
  <si>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</si>
  <si>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</si>
  <si>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</si>
  <si>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</si>
  <si>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</si>
  <si>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</si>
  <si>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</si>
  <si>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</si>
  <si>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</si>
  <si>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</si>
  <si>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</si>
  <si>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</si>
  <si>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</si>
  <si>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</si>
  <si>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</si>
  <si>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</si>
  <si>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</si>
  <si>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</si>
  <si>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</si>
  <si>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</si>
  <si>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</si>
  <si>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</si>
  <si>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</si>
  <si>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</si>
  <si>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</si>
  <si>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</si>
  <si>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</si>
  <si>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</si>
  <si>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</si>
  <si>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</si>
  <si>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</si>
  <si>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</si>
  <si>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</si>
  <si>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</si>
  <si>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</si>
  <si>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</si>
  <si>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</si>
  <si>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</si>
  <si>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</si>
  <si>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</si>
  <si>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</si>
  <si>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</si>
  <si>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</si>
  <si>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</si>
  <si>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</si>
  <si>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</si>
  <si>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</si>
  <si>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</si>
  <si>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</si>
  <si>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</si>
  <si>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</si>
  <si>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</si>
  <si>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</si>
  <si>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</si>
  <si>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</si>
  <si>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</si>
  <si>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</si>
  <si>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</si>
  <si>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</si>
  <si>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</si>
  <si>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</si>
  <si>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</si>
  <si>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</si>
  <si>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</si>
  <si>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</si>
  <si>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</si>
  <si>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</si>
  <si>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</si>
  <si>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</si>
  <si>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</si>
  <si>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</si>
  <si>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</si>
  <si>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</si>
  <si>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</si>
  <si>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</si>
  <si>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</si>
  <si>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</si>
  <si>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</si>
  <si>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</si>
  <si>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</si>
  <si>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</si>
  <si>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</si>
  <si>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</si>
  <si>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</si>
  <si>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</si>
  <si>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</si>
  <si>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</si>
  <si>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</si>
  <si>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</si>
  <si>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</si>
  <si>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</si>
  <si>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</si>
  <si>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</si>
  <si>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</si>
  <si>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</si>
  <si>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</si>
  <si>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</si>
  <si>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</si>
  <si>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</si>
  <si>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</si>
  <si>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</si>
  <si>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</si>
  <si>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</si>
  <si>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</si>
  <si>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</si>
  <si>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</si>
  <si>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</si>
  <si>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</si>
  <si>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</si>
  <si>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</si>
  <si>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</si>
  <si>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</si>
  <si>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</si>
  <si>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</si>
  <si>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</si>
  <si>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</si>
  <si>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</si>
  <si>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</si>
  <si>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</si>
  <si>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</si>
  <si>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</si>
  <si>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</si>
  <si>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</si>
  <si>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</si>
  <si>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</si>
  <si>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</si>
  <si>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</si>
  <si>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</si>
  <si>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</si>
  <si>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</si>
  <si>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</si>
  <si>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</si>
  <si>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</si>
  <si>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</si>
  <si>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</si>
  <si>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</si>
  <si>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</si>
  <si>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</si>
  <si>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</si>
  <si>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</si>
  <si>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</si>
  <si>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</si>
  <si>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</si>
  <si>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</si>
  <si>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</si>
  <si>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</si>
  <si>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</si>
  <si>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</si>
  <si>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</si>
  <si>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</si>
  <si>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</si>
  <si>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</si>
  <si>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</si>
  <si>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</si>
  <si>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</si>
  <si>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</si>
  <si>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</si>
  <si>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</si>
  <si>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</si>
  <si>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</si>
  <si>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</si>
  <si>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</si>
  <si>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</si>
  <si>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</si>
  <si>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</si>
  <si>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</si>
  <si>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</si>
  <si>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</si>
  <si>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</si>
  <si>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</si>
  <si>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</si>
  <si>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</si>
  <si>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</si>
  <si>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</si>
  <si>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</si>
  <si>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</si>
  <si>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</si>
  <si>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</si>
  <si>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</si>
  <si>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</si>
  <si>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</si>
  <si>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</si>
  <si>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</si>
  <si>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</si>
  <si>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</si>
  <si>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</si>
  <si>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</si>
  <si>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</si>
  <si>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</si>
  <si>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</si>
  <si>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</si>
  <si>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</si>
  <si>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</si>
  <si>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</si>
  <si>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</si>
  <si>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</si>
  <si>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</si>
  <si>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</si>
  <si>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</si>
  <si>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</si>
  <si>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</si>
  <si>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</si>
  <si>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</si>
  <si>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</si>
  <si>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</si>
  <si>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</si>
  <si>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</si>
  <si>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</si>
  <si>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</si>
  <si>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</si>
  <si>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</si>
  <si>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</si>
  <si>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</si>
  <si>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</si>
  <si>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</si>
  <si>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</si>
  <si>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</si>
  <si>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</si>
  <si>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</si>
  <si>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</si>
  <si>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</si>
  <si>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</si>
  <si>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</si>
  <si>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</si>
  <si>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</si>
  <si>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</si>
  <si>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</si>
  <si>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</si>
  <si>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</si>
  <si>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</si>
  <si>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</si>
  <si>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</si>
  <si>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</si>
  <si>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</si>
  <si>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</si>
  <si>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</si>
  <si>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</si>
  <si>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</si>
  <si>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</si>
  <si>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</si>
  <si>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</si>
  <si>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</si>
  <si>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</si>
  <si>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</si>
  <si>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</si>
  <si>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</si>
  <si>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</si>
  <si>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</si>
  <si>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</si>
  <si>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</si>
  <si>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</si>
  <si>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</si>
  <si>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</si>
  <si>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</si>
  <si>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</si>
  <si>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</si>
  <si>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</si>
  <si>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</si>
  <si>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</si>
  <si>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</si>
  <si>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</si>
  <si>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</si>
  <si>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</si>
  <si>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</si>
  <si>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</si>
  <si>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</si>
  <si>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</si>
  <si>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</si>
  <si>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</si>
  <si>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</si>
  <si>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</si>
  <si>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</si>
  <si>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</si>
  <si>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</si>
  <si>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</si>
  <si>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</si>
  <si>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</si>
  <si>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</si>
  <si>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</si>
  <si>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</si>
  <si>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</si>
  <si>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</si>
  <si>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</si>
  <si>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</si>
  <si>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</si>
  <si>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</si>
  <si>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</si>
  <si>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</si>
  <si>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</si>
  <si>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</si>
  <si>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</si>
  <si>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</si>
  <si>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</si>
  <si>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</si>
  <si>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</si>
  <si>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</si>
  <si>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</si>
  <si>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</si>
  <si>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</si>
  <si>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</si>
  <si>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</si>
  <si>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</si>
  <si>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</si>
  <si>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</si>
  <si>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</si>
  <si>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</si>
  <si>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</si>
  <si>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</si>
  <si>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</si>
  <si>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</si>
  <si>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</si>
  <si>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</si>
  <si>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</si>
  <si>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</si>
  <si>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</si>
  <si>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</si>
  <si>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</si>
  <si>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</si>
  <si>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</si>
  <si>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</si>
  <si>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</si>
  <si>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</si>
  <si>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</si>
  <si>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</si>
  <si>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</si>
  <si>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</si>
  <si>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</si>
  <si>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</si>
  <si>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</si>
  <si>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</si>
  <si>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</si>
  <si>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</si>
  <si>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</si>
  <si>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</si>
  <si>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</si>
  <si>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</si>
  <si>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</si>
  <si>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</si>
  <si>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</si>
  <si>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</si>
  <si>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</si>
  <si>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</si>
  <si>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</si>
  <si>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</si>
  <si>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</si>
  <si>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</si>
  <si>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</si>
  <si>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</si>
  <si>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</si>
  <si>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</si>
  <si>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</si>
  <si>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</si>
  <si>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</si>
  <si>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</si>
  <si>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</si>
  <si>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</si>
  <si>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</si>
  <si>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</si>
  <si>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</si>
  <si>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</si>
  <si>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</si>
  <si>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</si>
  <si>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</si>
  <si>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</si>
  <si>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</si>
  <si>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</si>
  <si>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</si>
  <si>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</si>
  <si>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</si>
  <si>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</si>
  <si>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</si>
  <si>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</si>
  <si>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</si>
  <si>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</si>
  <si>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</si>
  <si>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</si>
  <si>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</si>
  <si>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</si>
  <si>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</si>
  <si>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</si>
  <si>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</si>
  <si>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</si>
  <si>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</si>
  <si>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</si>
  <si>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</si>
  <si>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</si>
  <si>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</si>
  <si>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</si>
  <si>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</si>
  <si>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</si>
  <si>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</si>
  <si>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</si>
  <si>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</si>
  <si>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</si>
  <si>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</si>
  <si>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</si>
  <si>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</si>
  <si>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</si>
  <si>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</si>
  <si>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</si>
  <si>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</si>
  <si>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</si>
  <si>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</si>
  <si>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</si>
  <si>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</si>
  <si>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</si>
  <si>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</si>
  <si>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</si>
  <si>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</si>
  <si>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</si>
  <si>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</si>
  <si>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</si>
  <si>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</si>
  <si>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</si>
  <si>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</si>
  <si>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</si>
  <si>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</si>
  <si>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</si>
  <si>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</si>
  <si>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</si>
  <si>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</si>
  <si>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</si>
  <si>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</si>
  <si>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</si>
  <si>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</si>
  <si>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</si>
  <si>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</si>
  <si>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</si>
  <si>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</si>
  <si>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</si>
  <si>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</si>
  <si>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</si>
  <si>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</si>
  <si>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</si>
  <si>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</si>
  <si>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</si>
  <si>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</si>
  <si>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</si>
  <si>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</si>
  <si>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</si>
  <si>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</si>
  <si>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</si>
  <si>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</si>
  <si>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</si>
  <si>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</si>
  <si>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</si>
  <si>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</si>
  <si>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</si>
  <si>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</si>
  <si>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</si>
  <si>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</si>
  <si>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</si>
  <si>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</si>
  <si>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</si>
  <si>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</si>
  <si>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</si>
  <si>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</si>
  <si>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</si>
  <si>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</si>
  <si>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</si>
  <si>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</si>
  <si>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</si>
  <si>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</si>
  <si>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</si>
  <si>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</si>
  <si>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</si>
  <si>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</si>
  <si>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</si>
  <si>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</si>
  <si>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</si>
  <si>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</si>
  <si>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</si>
  <si>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</si>
  <si>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</si>
  <si>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</si>
  <si>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</si>
  <si>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</si>
  <si>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</si>
  <si>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</si>
  <si>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</si>
  <si>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</si>
  <si>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</si>
  <si>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</si>
  <si>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</si>
  <si>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</si>
  <si>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</si>
  <si>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</si>
  <si>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</si>
  <si>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</si>
  <si>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</si>
  <si>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</si>
  <si>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</si>
  <si>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</si>
  <si>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</si>
  <si>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</si>
  <si>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</si>
  <si>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</si>
  <si>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</si>
  <si>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</si>
  <si>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</si>
  <si>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</si>
  <si>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</si>
  <si>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</si>
  <si>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</si>
  <si>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</si>
  <si>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</si>
  <si>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</si>
  <si>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</si>
  <si>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</si>
  <si>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</si>
  <si>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</si>
  <si>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</si>
  <si>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</si>
  <si>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</si>
  <si>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</si>
  <si>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</si>
  <si>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</si>
  <si>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</si>
  <si>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</si>
  <si>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</si>
  <si>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</si>
  <si>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</si>
  <si>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</si>
  <si>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</si>
  <si>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</si>
  <si>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</si>
  <si>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</si>
  <si>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</si>
  <si>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</si>
  <si>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</si>
  <si>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</si>
  <si>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</si>
  <si>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</si>
  <si>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</si>
  <si>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</si>
  <si>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</si>
  <si>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</si>
  <si>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</si>
  <si>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</si>
  <si>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</si>
  <si>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</si>
  <si>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</si>
  <si>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</si>
  <si>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</si>
  <si>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</si>
  <si>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</si>
  <si>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</si>
  <si>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</si>
  <si>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</si>
  <si>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</si>
  <si>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</si>
  <si>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</si>
  <si>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</si>
  <si>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</si>
  <si>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</si>
  <si>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</si>
  <si>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</si>
  <si>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</si>
  <si>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</si>
  <si>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</si>
  <si>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</si>
  <si>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</si>
  <si>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</si>
  <si>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</si>
  <si>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</si>
  <si>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</si>
  <si>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</si>
  <si>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</si>
  <si>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</si>
  <si>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</si>
  <si>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</si>
  <si>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</si>
  <si>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</si>
  <si>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</si>
  <si>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</si>
  <si>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</si>
  <si>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</si>
  <si>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</si>
  <si>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</si>
  <si>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</si>
  <si>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</si>
  <si>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</si>
  <si>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</si>
  <si>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</si>
  <si>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</si>
  <si>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</si>
  <si>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</si>
  <si>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</si>
  <si>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</si>
  <si>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</si>
  <si>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</si>
  <si>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</si>
  <si>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</si>
  <si>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</si>
  <si>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</si>
  <si>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</si>
  <si>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</si>
  <si>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</si>
  <si>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</si>
  <si>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</si>
  <si>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</si>
  <si>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</si>
  <si>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</si>
  <si>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</si>
  <si>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</si>
  <si>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</si>
  <si>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</si>
  <si>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</si>
  <si>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</si>
  <si>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</si>
  <si>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</si>
  <si>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</si>
  <si>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</si>
  <si>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</si>
  <si>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</si>
  <si>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</si>
  <si>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</si>
  <si>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</si>
  <si>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</si>
  <si>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</si>
  <si>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</si>
  <si>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</si>
  <si>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</si>
  <si>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</si>
  <si>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</si>
  <si>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</si>
  <si>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</si>
  <si>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</si>
  <si>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</si>
  <si>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</si>
  <si>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</si>
  <si>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</si>
  <si>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</si>
  <si>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</si>
  <si>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</si>
  <si>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</si>
  <si>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</si>
  <si>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</si>
  <si>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</si>
  <si>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</si>
  <si>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</si>
  <si>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</si>
  <si>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</si>
  <si>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</si>
  <si>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</si>
  <si>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</si>
  <si>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</si>
  <si>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</si>
  <si>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</si>
  <si>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</si>
  <si>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</si>
  <si>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</si>
  <si>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</si>
  <si>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</si>
  <si>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</si>
  <si>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</si>
  <si>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</si>
  <si>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</si>
  <si>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</si>
  <si>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</si>
  <si>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</si>
  <si>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</si>
  <si>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</si>
  <si>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</si>
  <si>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</si>
  <si>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</si>
  <si>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</si>
  <si>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</si>
  <si>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</si>
  <si>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</si>
  <si>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</si>
  <si>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</si>
  <si>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</si>
  <si>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</si>
  <si>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</si>
  <si>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</si>
  <si>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</si>
  <si>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</si>
  <si>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</si>
  <si>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</si>
  <si>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</si>
  <si>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</si>
  <si>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</si>
  <si>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</si>
  <si>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</si>
  <si>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</si>
  <si>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</si>
  <si>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</si>
  <si>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</si>
  <si>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</si>
  <si>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</si>
  <si>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</si>
  <si>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</si>
  <si>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</si>
  <si>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</si>
  <si>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</si>
  <si>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</si>
  <si>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</si>
  <si>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</si>
  <si>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</si>
  <si>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</si>
  <si>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</si>
  <si>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</si>
  <si>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</si>
  <si>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</si>
  <si>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</si>
  <si>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</si>
  <si>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</si>
  <si>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</si>
  <si>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</si>
  <si>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</si>
  <si>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</si>
  <si>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</si>
  <si>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</si>
  <si>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</si>
  <si>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</si>
  <si>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</si>
  <si>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</si>
  <si>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</si>
  <si>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</si>
  <si>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</si>
  <si>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</si>
  <si>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</si>
  <si>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</si>
  <si>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</si>
  <si>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</si>
  <si>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</si>
  <si>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</si>
  <si>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</si>
  <si>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</si>
  <si>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</si>
  <si>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</si>
  <si>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</si>
  <si>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</si>
  <si>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</si>
  <si>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</si>
  <si>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</si>
  <si>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</si>
  <si>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</si>
  <si>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</si>
  <si>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</si>
  <si>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</si>
  <si>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</si>
  <si>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</si>
  <si>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</si>
  <si>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</si>
  <si>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</si>
  <si>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</si>
  <si>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</si>
  <si>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</si>
  <si>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</si>
  <si>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</si>
  <si>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</si>
  <si>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</si>
  <si>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</si>
  <si>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</si>
  <si>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</si>
  <si>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</si>
  <si>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</si>
  <si>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</si>
  <si>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</si>
  <si>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</si>
  <si>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</si>
  <si>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</si>
  <si>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</si>
  <si>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</si>
  <si>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</si>
  <si>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</si>
  <si>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</si>
  <si>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</si>
  <si>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</si>
  <si>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</si>
  <si>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</si>
  <si>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</si>
  <si>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</si>
  <si>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</si>
  <si>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</si>
  <si>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</si>
  <si>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</si>
  <si>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</si>
  <si>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</si>
  <si>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</si>
  <si>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</si>
  <si>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</si>
  <si>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</si>
  <si>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</si>
  <si>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</si>
  <si>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</si>
  <si>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</si>
  <si>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</si>
  <si>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</si>
  <si>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</si>
  <si>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</si>
  <si>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</si>
  <si>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</si>
  <si>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</si>
  <si>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</si>
  <si>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</si>
  <si>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</si>
  <si>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</si>
  <si>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</si>
  <si>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</si>
  <si>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</si>
  <si>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</si>
  <si>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</si>
  <si>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</si>
  <si>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</si>
  <si>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</si>
  <si>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</si>
  <si>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</si>
  <si>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</si>
  <si>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</si>
  <si>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</si>
  <si>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</si>
  <si>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</si>
  <si>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</si>
  <si>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</si>
  <si>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</si>
  <si>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</si>
  <si>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</si>
  <si>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</si>
  <si>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</si>
  <si>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</si>
  <si>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</si>
  <si>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</si>
  <si>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</si>
  <si>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</si>
  <si>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</si>
  <si>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</si>
  <si>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</si>
  <si>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</si>
  <si>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</si>
  <si>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</si>
  <si>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</si>
  <si>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</si>
  <si>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</si>
  <si>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</si>
  <si>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</si>
  <si>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</si>
  <si>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</si>
  <si>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</si>
  <si>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</si>
  <si>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</si>
  <si>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</si>
  <si>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</si>
  <si>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</si>
  <si>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</si>
  <si>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</si>
  <si>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</si>
  <si>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</si>
  <si>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</si>
  <si>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</si>
  <si>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</si>
  <si>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</si>
  <si>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</si>
  <si>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</si>
  <si>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</si>
  <si>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</si>
  <si>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</si>
  <si>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</si>
  <si>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</si>
  <si>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</si>
  <si>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</si>
  <si>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</si>
  <si>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</si>
  <si>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</si>
  <si>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</si>
  <si>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</si>
  <si>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</si>
  <si>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</si>
  <si>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</si>
  <si>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</si>
  <si>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</si>
  <si>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</si>
  <si>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</si>
  <si>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</si>
  <si>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</si>
  <si>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</si>
  <si>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</si>
  <si>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</si>
  <si>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</si>
  <si>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</si>
  <si>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</si>
  <si>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</si>
  <si>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</si>
  <si>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</si>
  <si>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</si>
  <si>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</si>
  <si>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</si>
  <si>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</si>
  <si>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</si>
  <si>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</si>
  <si>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</si>
  <si>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</si>
  <si>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</si>
  <si>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</si>
  <si>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</si>
  <si>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</si>
  <si>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</si>
  <si>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</si>
  <si>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</si>
  <si>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</si>
  <si>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</si>
  <si>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</si>
  <si>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</si>
  <si>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</si>
  <si>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</si>
  <si>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</si>
  <si>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</si>
  <si>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</si>
  <si>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</si>
  <si>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</si>
  <si>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</si>
  <si>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</si>
  <si>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</si>
  <si>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</si>
  <si>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</si>
  <si>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</si>
  <si>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</si>
  <si>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</si>
  <si>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</si>
  <si>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</si>
  <si>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</si>
  <si>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</si>
  <si>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</si>
  <si>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</si>
  <si>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</si>
  <si>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</si>
  <si>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</si>
  <si>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</si>
  <si>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</si>
  <si>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</si>
  <si>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</si>
  <si>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</si>
  <si>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</si>
  <si>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</si>
  <si>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</si>
  <si>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</si>
  <si>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</si>
  <si>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</si>
  <si>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</si>
  <si>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</si>
  <si>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</si>
  <si>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</si>
  <si>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</si>
  <si>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</si>
  <si>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</si>
  <si>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</si>
  <si>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</si>
  <si>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</si>
  <si>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</si>
  <si>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</si>
  <si>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</si>
  <si>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</si>
  <si>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</si>
  <si>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</si>
  <si>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</si>
  <si>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</si>
  <si>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</si>
  <si>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</si>
  <si>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</si>
  <si>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</si>
  <si>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</si>
  <si>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</si>
  <si>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</si>
  <si>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</si>
  <si>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</si>
  <si>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</si>
  <si>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</si>
  <si>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</si>
  <si>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</si>
  <si>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</si>
  <si>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</si>
  <si>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</si>
  <si>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</si>
  <si>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</si>
  <si>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</si>
  <si>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</si>
  <si>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</si>
  <si>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</si>
  <si>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</si>
  <si>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</si>
  <si>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</si>
  <si>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</si>
  <si>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</si>
  <si>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</si>
  <si>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</si>
  <si>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</si>
  <si>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</si>
  <si>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</si>
  <si>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</si>
  <si>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</si>
  <si>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</si>
  <si>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</si>
  <si>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</si>
  <si>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</si>
  <si>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</si>
  <si>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</si>
  <si>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</si>
  <si>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</si>
  <si>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</si>
  <si>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</si>
  <si>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</si>
  <si>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</si>
  <si>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</si>
  <si>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</si>
  <si>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</si>
  <si>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</si>
  <si>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</si>
  <si>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</si>
  <si>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</si>
  <si>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</si>
  <si>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</si>
  <si>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</si>
  <si>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</si>
  <si>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</si>
  <si>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</si>
  <si>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</si>
  <si>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</si>
  <si>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</si>
  <si>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</si>
  <si>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</si>
  <si>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</si>
  <si>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</si>
  <si>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</si>
  <si>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</si>
  <si>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</si>
  <si>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</si>
  <si>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</si>
  <si>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</si>
  <si>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</si>
  <si>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</si>
  <si>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</si>
  <si>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</si>
  <si>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</si>
  <si>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</si>
  <si>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</si>
  <si>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</si>
  <si>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</si>
  <si>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</si>
  <si>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</si>
  <si>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</si>
  <si>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</si>
  <si>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</si>
  <si>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</si>
  <si>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</si>
  <si>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</si>
  <si>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</si>
  <si>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</si>
  <si>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</si>
  <si>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</si>
  <si>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</si>
  <si>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</si>
  <si>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</si>
  <si>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</si>
  <si>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</si>
  <si>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</si>
  <si>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</si>
  <si>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</si>
  <si>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</si>
  <si>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</si>
  <si>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</si>
  <si>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</si>
  <si>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</si>
  <si>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</si>
  <si>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</si>
  <si>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</si>
  <si>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</si>
  <si>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</si>
  <si>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</si>
  <si>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</si>
  <si>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</si>
  <si>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</si>
  <si>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</si>
  <si>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</si>
  <si>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</si>
  <si>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</si>
  <si>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</si>
  <si>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</si>
  <si>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</si>
  <si>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</si>
  <si>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</si>
  <si>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</si>
  <si>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</si>
  <si>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</si>
  <si>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</si>
  <si>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</si>
  <si>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</si>
  <si>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</si>
  <si>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</si>
  <si>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</si>
  <si>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</si>
  <si>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</si>
  <si>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</si>
  <si>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</si>
  <si>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</si>
  <si>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</si>
  <si>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</si>
  <si>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</si>
  <si>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</si>
  <si>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</si>
  <si>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</si>
  <si>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</si>
  <si>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</si>
  <si>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</si>
  <si>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</si>
  <si>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</si>
  <si>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</si>
  <si>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</si>
  <si>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</si>
  <si>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</si>
  <si>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</si>
  <si>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</si>
  <si>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</si>
  <si>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</si>
  <si>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</si>
  <si>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</si>
  <si>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</si>
  <si>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</si>
  <si>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</si>
  <si>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</si>
  <si>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</si>
  <si>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</si>
  <si>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</si>
  <si>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</si>
  <si>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</si>
  <si>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</si>
  <si>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</si>
  <si>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</si>
  <si>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</si>
  <si>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</si>
  <si>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</si>
  <si>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</si>
  <si>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</si>
  <si>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</si>
  <si>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</si>
  <si>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</si>
  <si>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</si>
  <si>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</si>
  <si>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</si>
  <si>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</si>
  <si>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</si>
  <si>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</si>
  <si>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</si>
  <si>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</si>
  <si>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</si>
  <si>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</si>
  <si>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</si>
  <si>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</si>
  <si>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</si>
  <si>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</si>
  <si>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</si>
  <si>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</si>
  <si>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</si>
  <si>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</si>
  <si>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</si>
  <si>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</si>
  <si>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</si>
  <si>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</si>
  <si>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</si>
  <si>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</si>
  <si>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</si>
  <si>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</si>
  <si>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</si>
  <si>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</si>
  <si>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</si>
  <si>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</si>
  <si>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</si>
  <si>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</si>
  <si>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</si>
  <si>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</si>
  <si>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</si>
  <si>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</si>
  <si>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</si>
  <si>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</si>
  <si>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</si>
  <si>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</si>
  <si>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</si>
  <si>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</si>
  <si>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</si>
  <si>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</si>
  <si>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</si>
  <si>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</si>
  <si>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</si>
  <si>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</si>
  <si>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</si>
  <si>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</si>
  <si>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</si>
  <si>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</si>
  <si>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</si>
  <si>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</si>
  <si>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</si>
  <si>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</si>
  <si>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</si>
  <si>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</si>
  <si>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</si>
  <si>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</si>
  <si>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</si>
  <si>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</si>
  <si>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</si>
  <si>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</si>
  <si>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</si>
  <si>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</si>
  <si>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</si>
  <si>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</si>
  <si>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</si>
  <si>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</si>
  <si>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</si>
  <si>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</si>
  <si>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</si>
  <si>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</si>
  <si>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</si>
  <si>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</si>
  <si>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</si>
  <si>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</si>
  <si>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</si>
  <si>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</si>
  <si>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</si>
  <si>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</si>
  <si>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</si>
  <si>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</si>
  <si>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</si>
  <si>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</si>
  <si>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</si>
  <si>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</si>
  <si>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</si>
  <si>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</si>
  <si>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</si>
  <si>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</si>
  <si>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</si>
  <si>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</si>
  <si>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</si>
  <si>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</si>
  <si>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</si>
  <si>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</si>
  <si>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</si>
  <si>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</si>
  <si>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</si>
  <si>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</si>
  <si>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</si>
  <si>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</si>
  <si>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</si>
  <si>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</si>
  <si>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</si>
  <si>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</si>
  <si>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</si>
  <si>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</si>
  <si>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</si>
  <si>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</si>
  <si>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</si>
  <si>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</si>
  <si>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</si>
  <si>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</si>
  <si>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</si>
  <si>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</si>
  <si>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</si>
  <si>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</si>
  <si>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</si>
  <si>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</si>
  <si>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</si>
  <si>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</si>
  <si>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</si>
  <si>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</si>
  <si>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</si>
  <si>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</si>
  <si>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</si>
  <si>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</si>
  <si>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</si>
  <si>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</si>
  <si>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</si>
  <si>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</si>
  <si>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</si>
  <si>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</si>
  <si>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</si>
  <si>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</si>
  <si>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</si>
  <si>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</si>
  <si>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</si>
  <si>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</si>
  <si>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</si>
  <si>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</si>
  <si>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</si>
  <si>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</si>
  <si>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</si>
  <si>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</si>
  <si>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</si>
  <si>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</si>
  <si>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</si>
  <si>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</si>
  <si>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</si>
  <si>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</si>
  <si>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</si>
  <si>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</si>
  <si>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</si>
  <si>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</si>
  <si>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</si>
  <si>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</si>
  <si>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</si>
  <si>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</si>
  <si>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</si>
  <si>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</si>
  <si>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</si>
  <si>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</si>
  <si>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</si>
  <si>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</si>
  <si>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</si>
  <si>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</si>
  <si>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</si>
  <si>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</si>
  <si>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</si>
  <si>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</si>
  <si>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</si>
  <si>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</si>
  <si>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</si>
  <si>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</si>
  <si>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</si>
  <si>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</si>
  <si>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</si>
  <si>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</si>
  <si>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</si>
  <si>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</si>
  <si>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</si>
  <si>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</si>
  <si>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</si>
  <si>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</si>
  <si>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</si>
  <si>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</si>
  <si>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</si>
  <si>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</si>
  <si>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</si>
  <si>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</si>
  <si>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</si>
  <si>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</si>
  <si>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</si>
  <si>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</si>
  <si>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</si>
  <si>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</si>
  <si>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</si>
  <si>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</si>
  <si>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</si>
  <si>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</si>
  <si>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</si>
  <si>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</si>
  <si>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</si>
  <si>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</si>
  <si>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</si>
  <si>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</si>
  <si>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</si>
  <si>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</si>
  <si>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</si>
  <si>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</si>
  <si>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</si>
  <si>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</si>
  <si>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</si>
  <si>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</si>
  <si>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</si>
  <si>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</si>
  <si>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</si>
  <si>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</si>
  <si>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</si>
  <si>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</si>
  <si>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</si>
  <si>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</si>
  <si>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</si>
  <si>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</si>
  <si>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</si>
  <si>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</si>
  <si>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</si>
  <si>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</si>
  <si>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</si>
  <si>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</si>
  <si>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</si>
  <si>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</si>
  <si>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</si>
  <si>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</si>
  <si>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</si>
  <si>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</si>
  <si>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</si>
  <si>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</si>
  <si>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</si>
  <si>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</si>
  <si>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</si>
  <si>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</si>
  <si>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</si>
  <si>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</si>
  <si>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</si>
  <si>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</si>
  <si>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</si>
  <si>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</si>
  <si>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</si>
  <si>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</si>
  <si>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</si>
  <si>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</si>
  <si>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</si>
  <si>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</si>
  <si>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</si>
  <si>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</si>
  <si>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</si>
  <si>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</si>
  <si>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</si>
  <si>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</si>
  <si>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</si>
  <si>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</si>
  <si>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</si>
  <si>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</si>
  <si>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</si>
  <si>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</si>
  <si>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</si>
  <si>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</si>
  <si>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</si>
  <si>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</si>
  <si>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</si>
  <si>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</si>
  <si>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</si>
  <si>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</si>
  <si>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</si>
  <si>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</si>
  <si>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</si>
  <si>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</si>
  <si>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</si>
  <si>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</si>
  <si>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</si>
  <si>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</si>
  <si>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</si>
  <si>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</si>
  <si>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</si>
  <si>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</si>
  <si>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</si>
  <si>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</si>
  <si>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</si>
  <si>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</si>
  <si>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</si>
  <si>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</si>
  <si>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</si>
  <si>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</si>
  <si>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</si>
  <si>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</si>
  <si>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</si>
  <si>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</si>
  <si>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</si>
  <si>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</si>
  <si>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</si>
  <si>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</si>
  <si>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</si>
  <si>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</si>
  <si>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</si>
  <si>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</si>
  <si>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</si>
  <si>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</si>
  <si>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</si>
  <si>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</si>
  <si>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</si>
  <si>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</si>
  <si>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</si>
  <si>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</si>
  <si>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</si>
  <si>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</si>
  <si>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</si>
  <si>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</si>
  <si>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</si>
  <si>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</si>
  <si>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</si>
  <si>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</si>
  <si>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</si>
  <si>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</si>
  <si>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</si>
  <si>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</si>
  <si>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</si>
  <si>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</si>
  <si>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</si>
  <si>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</si>
  <si>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</si>
  <si>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</si>
  <si>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</si>
  <si>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</si>
  <si>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</si>
  <si>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</si>
  <si>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</si>
  <si>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</si>
  <si>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</si>
  <si>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</si>
  <si>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</si>
  <si>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</si>
  <si>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</si>
  <si>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</si>
  <si>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</si>
  <si>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</si>
  <si>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</si>
  <si>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</si>
  <si>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</si>
  <si>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</si>
  <si>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</si>
  <si>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</si>
  <si>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</si>
  <si>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</si>
  <si>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</si>
  <si>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</si>
  <si>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</si>
  <si>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</si>
  <si>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</si>
  <si>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</si>
  <si>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</si>
  <si>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</si>
  <si>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</si>
  <si>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</si>
  <si>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</si>
  <si>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</si>
  <si>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</si>
  <si>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</si>
  <si>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</si>
  <si>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</si>
  <si>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</si>
  <si>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</si>
  <si>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</si>
  <si>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</si>
  <si>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</si>
  <si>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</si>
  <si>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</si>
  <si>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</si>
  <si>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</si>
  <si>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</si>
  <si>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</si>
  <si>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</si>
  <si>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</si>
  <si>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</si>
  <si>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</si>
  <si>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</si>
  <si>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</si>
  <si>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</si>
  <si>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</si>
  <si>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</si>
  <si>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</si>
  <si>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</si>
  <si>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</si>
  <si>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</si>
  <si>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</si>
  <si>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</si>
  <si>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</si>
  <si>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</si>
  <si>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</si>
  <si>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</si>
  <si>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</si>
  <si>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</si>
  <si>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</si>
  <si>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</si>
  <si>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</si>
  <si>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</si>
  <si>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</si>
  <si>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</si>
  <si>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</si>
  <si>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</si>
  <si>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</si>
  <si>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</si>
  <si>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</si>
  <si>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</si>
  <si>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</si>
  <si>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</si>
  <si>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</si>
  <si>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</si>
  <si>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</si>
  <si>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</si>
  <si>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</si>
  <si>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</si>
  <si>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</si>
  <si>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</si>
  <si>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</si>
  <si>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</si>
  <si>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</si>
  <si>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</si>
  <si>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</si>
  <si>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</si>
  <si>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</si>
  <si>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</si>
  <si>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</si>
  <si>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</si>
  <si>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</si>
  <si>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</si>
  <si>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</si>
  <si>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</si>
  <si>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</si>
  <si>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</si>
  <si>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</si>
  <si>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</si>
  <si>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</si>
  <si>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</si>
  <si>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</si>
  <si>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</si>
  <si>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</si>
  <si>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</si>
  <si>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</si>
  <si>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</si>
  <si>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</si>
  <si>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</si>
  <si>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</si>
  <si>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</si>
  <si>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</si>
  <si>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</si>
  <si>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</si>
  <si>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</si>
  <si>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</si>
  <si>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</si>
  <si>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</si>
  <si>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</si>
  <si>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</si>
  <si>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</si>
  <si>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</si>
  <si>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</si>
  <si>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</si>
  <si>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</si>
  <si>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</si>
  <si>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</si>
  <si>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</si>
  <si>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</si>
  <si>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</si>
  <si>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</si>
  <si>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</si>
  <si>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</si>
  <si>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</si>
  <si>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</si>
  <si>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</si>
  <si>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</si>
  <si>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</si>
  <si>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</si>
  <si>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</si>
  <si>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</si>
  <si>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</si>
  <si>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</si>
  <si>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</si>
  <si>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</si>
  <si>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</si>
  <si>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</si>
  <si>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</si>
  <si>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</si>
  <si>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</si>
  <si>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</si>
  <si>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</si>
  <si>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</si>
  <si>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</si>
  <si>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</si>
  <si>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</si>
  <si>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</si>
  <si>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</si>
  <si>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</si>
  <si>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</si>
  <si>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</si>
  <si>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</si>
  <si>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</si>
  <si>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</si>
  <si>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</si>
  <si>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</si>
  <si>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</si>
  <si>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</si>
  <si>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</si>
  <si>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</si>
  <si>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</si>
  <si>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</si>
  <si>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</si>
  <si>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</si>
  <si>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</si>
  <si>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</si>
  <si>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</si>
  <si>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</si>
  <si>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</si>
  <si>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</si>
  <si>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</si>
  <si>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</si>
  <si>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</si>
  <si>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</si>
  <si>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</si>
  <si>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</si>
  <si>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</si>
  <si>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</si>
  <si>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</si>
  <si>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</si>
  <si>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</si>
  <si>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</si>
  <si>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</si>
  <si>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</si>
  <si>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</si>
  <si>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</si>
  <si>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</si>
  <si>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</si>
  <si>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</si>
  <si>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</si>
  <si>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</si>
  <si>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</si>
  <si>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</si>
  <si>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</si>
  <si>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</si>
  <si>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</si>
  <si>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</si>
  <si>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</si>
  <si>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</si>
  <si>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</si>
  <si>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</si>
  <si>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</si>
  <si>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</si>
  <si>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</si>
  <si>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</si>
  <si>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</si>
  <si>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</si>
  <si>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</si>
  <si>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</si>
  <si>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</si>
  <si>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</si>
  <si>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</si>
  <si>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</si>
  <si>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</si>
  <si>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</si>
  <si>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</si>
  <si>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</si>
  <si>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</si>
  <si>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</si>
  <si>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</si>
  <si>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</si>
  <si>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</si>
  <si>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</si>
  <si>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</si>
  <si>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</si>
  <si>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</si>
  <si>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</si>
  <si>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</si>
  <si>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</si>
  <si>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</si>
  <si>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</si>
  <si>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</si>
  <si>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</si>
  <si>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</si>
  <si>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</si>
  <si>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</si>
  <si>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</si>
  <si>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</si>
  <si>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</si>
  <si>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</si>
  <si>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</si>
  <si>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</si>
  <si>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</si>
  <si>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</si>
  <si>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</si>
  <si>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</si>
  <si>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</si>
  <si>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</si>
  <si>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</si>
  <si>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</si>
  <si>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</si>
  <si>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</si>
  <si>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</si>
  <si>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</si>
  <si>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</si>
  <si>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</si>
  <si>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</si>
  <si>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</si>
  <si>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</si>
  <si>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</si>
  <si>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</si>
  <si>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</si>
  <si>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</si>
  <si>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</si>
  <si>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</si>
  <si>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</si>
  <si>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</si>
  <si>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</si>
  <si>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</si>
  <si>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</si>
  <si>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</si>
  <si>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</si>
  <si>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</si>
  <si>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</si>
  <si>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</si>
  <si>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</si>
  <si>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</si>
  <si>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</si>
  <si>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</si>
  <si>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</si>
  <si>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</si>
  <si>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</si>
  <si>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</si>
  <si>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</si>
  <si>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</si>
  <si>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</si>
  <si>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</si>
  <si>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</si>
  <si>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</si>
  <si>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</si>
  <si>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</si>
  <si>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</si>
  <si>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</si>
  <si>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</si>
  <si>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</si>
  <si>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</si>
  <si>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</si>
  <si>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</si>
  <si>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</si>
  <si>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</si>
  <si>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</si>
  <si>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</si>
  <si>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</si>
  <si>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</si>
  <si>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</si>
  <si>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</si>
  <si>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</si>
  <si>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</si>
  <si>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</si>
  <si>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</si>
  <si>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</si>
  <si>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</si>
  <si>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</si>
  <si>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</si>
  <si>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</si>
  <si>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</si>
  <si>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</si>
  <si>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</si>
  <si>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</si>
  <si>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</si>
  <si>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</si>
  <si>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</si>
  <si>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</si>
  <si>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</si>
  <si>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</si>
  <si>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</si>
  <si>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</si>
  <si>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</si>
  <si>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</si>
  <si>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</si>
  <si>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</si>
  <si>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</si>
  <si>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</si>
  <si>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</si>
  <si>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</si>
  <si>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</si>
  <si>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</si>
  <si>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</si>
  <si>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</si>
  <si>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</si>
  <si>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</si>
  <si>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</si>
  <si>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</si>
  <si>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</si>
  <si>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</si>
  <si>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</si>
  <si>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</si>
  <si>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</si>
  <si>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</si>
  <si>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</si>
  <si>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</si>
  <si>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</si>
  <si>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</si>
  <si>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</si>
  <si>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</si>
  <si>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</si>
  <si>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</si>
  <si>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</si>
  <si>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</si>
  <si>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</si>
  <si>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</si>
  <si>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</si>
  <si>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</si>
  <si>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</si>
  <si>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</si>
  <si>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</si>
  <si>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</si>
  <si>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</si>
  <si>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</si>
  <si>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</si>
  <si>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</si>
  <si>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</si>
  <si>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</si>
  <si>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</si>
  <si>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</si>
  <si>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</si>
  <si>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</si>
  <si>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</si>
  <si>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</si>
  <si>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</si>
  <si>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</si>
  <si>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</si>
  <si>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</si>
  <si>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</si>
  <si>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</si>
  <si>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</si>
  <si>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</si>
  <si>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</si>
  <si>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</si>
  <si>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</si>
  <si>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</si>
  <si>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</si>
  <si>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</si>
  <si>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</si>
  <si>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</si>
  <si>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</si>
  <si>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</si>
  <si>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</si>
  <si>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</si>
  <si>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</si>
  <si>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</si>
  <si>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</si>
  <si>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</si>
  <si>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</si>
  <si>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</si>
  <si>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</si>
  <si>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</si>
  <si>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</si>
  <si>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</si>
  <si>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</si>
  <si>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</si>
  <si>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</si>
  <si>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</si>
  <si>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</si>
  <si>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</si>
  <si>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</si>
  <si>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</si>
  <si>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</si>
  <si>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</si>
  <si>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</si>
  <si>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</si>
  <si>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</si>
  <si>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</si>
  <si>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</si>
  <si>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</si>
  <si>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</si>
  <si>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</si>
  <si>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</si>
  <si>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</si>
  <si>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</si>
  <si>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</si>
  <si>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</si>
  <si>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</si>
  <si>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</si>
  <si>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</si>
  <si>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</si>
  <si>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</si>
  <si>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</si>
  <si>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</si>
  <si>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</si>
  <si>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</si>
  <si>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</si>
  <si>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</si>
  <si>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</si>
  <si>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</si>
  <si>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</si>
  <si>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</si>
  <si>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</si>
  <si>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</si>
  <si>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</si>
  <si>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</si>
  <si>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</si>
  <si>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</si>
  <si>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</si>
  <si>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</si>
  <si>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</si>
  <si>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</si>
  <si>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</si>
  <si>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</si>
  <si>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</si>
  <si>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</si>
  <si>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</si>
  <si>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</si>
  <si>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</si>
  <si>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</si>
  <si>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</si>
  <si>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</si>
  <si>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</si>
  <si>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</si>
  <si>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</si>
  <si>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</si>
  <si>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</si>
  <si>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</si>
  <si>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</si>
  <si>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</si>
  <si>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</si>
  <si>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</si>
  <si>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</si>
  <si>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</si>
  <si>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</si>
  <si>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</si>
  <si>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</si>
  <si>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</si>
  <si>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</si>
  <si>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</si>
  <si>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</si>
  <si>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</si>
  <si>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</si>
  <si>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</si>
  <si>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</si>
  <si>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</si>
  <si>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</si>
  <si>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</si>
  <si>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</si>
  <si>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</si>
  <si>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</si>
  <si>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</si>
  <si>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</si>
  <si>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</si>
  <si>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</si>
  <si>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</si>
  <si>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</si>
  <si>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</si>
  <si>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</si>
  <si>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</si>
  <si>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</si>
  <si>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</si>
  <si>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</si>
  <si>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</si>
  <si>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</si>
  <si>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</si>
  <si>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</si>
  <si>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</si>
  <si>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</si>
  <si>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</si>
  <si>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</si>
  <si>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</si>
  <si>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</si>
  <si>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</si>
  <si>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</si>
  <si>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</si>
  <si>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</si>
  <si>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</si>
  <si>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</si>
  <si>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</si>
  <si>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</si>
  <si>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</si>
  <si>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</si>
  <si>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</si>
  <si>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</si>
  <si>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</si>
  <si>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</si>
  <si>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</si>
  <si>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</si>
  <si>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</si>
  <si>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</si>
  <si>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</si>
  <si>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</si>
  <si>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</si>
  <si>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</si>
  <si>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</si>
  <si>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</si>
  <si>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</si>
  <si>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</si>
  <si>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</si>
  <si>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</si>
  <si>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</si>
  <si>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</si>
  <si>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</si>
  <si>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</si>
  <si>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</si>
  <si>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</si>
  <si>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</si>
  <si>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</si>
  <si>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</si>
  <si>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</si>
  <si>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</si>
  <si>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</si>
  <si>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</si>
  <si>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</si>
  <si>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</si>
  <si>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</si>
  <si>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</si>
  <si>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</si>
  <si>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</si>
  <si>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</si>
  <si>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</si>
  <si>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</si>
  <si>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</si>
  <si>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</si>
  <si>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</si>
  <si>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</si>
  <si>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</si>
  <si>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</si>
  <si>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</si>
  <si>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</si>
  <si>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</si>
  <si>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</si>
  <si>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</si>
  <si>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</si>
  <si>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</si>
  <si>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</si>
  <si>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</si>
  <si>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</si>
  <si>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</si>
  <si>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</si>
  <si>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</si>
  <si>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</si>
  <si>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</si>
  <si>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</si>
  <si>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</si>
  <si>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</si>
  <si>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</si>
  <si>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</si>
  <si>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</si>
  <si>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</si>
  <si>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</si>
  <si>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</si>
  <si>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</si>
  <si>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</si>
  <si>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</si>
  <si>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</si>
  <si>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</si>
  <si>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</si>
  <si>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</si>
  <si>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</si>
  <si>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</si>
  <si>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</si>
  <si>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</si>
  <si>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</si>
  <si>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</si>
  <si>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</si>
  <si>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</si>
  <si>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</si>
  <si>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</si>
  <si>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</si>
  <si>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</si>
  <si>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</si>
  <si>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</si>
  <si>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</si>
  <si>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</si>
  <si>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</si>
  <si>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</si>
  <si>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</si>
  <si>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</si>
  <si>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</si>
  <si>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</si>
  <si>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</si>
  <si>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</si>
  <si>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</si>
  <si>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</si>
  <si>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</si>
  <si>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</si>
  <si>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</si>
  <si>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</si>
  <si>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</si>
  <si>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</si>
  <si>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</si>
  <si>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</si>
  <si>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</si>
  <si>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</si>
  <si>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</si>
  <si>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</si>
  <si>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</si>
  <si>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</si>
  <si>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</si>
  <si>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</si>
  <si>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</si>
  <si>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</si>
  <si>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</si>
  <si>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</si>
  <si>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</si>
  <si>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</si>
  <si>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</si>
  <si>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</si>
  <si>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</si>
  <si>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</si>
  <si>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</si>
  <si>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</si>
  <si>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</si>
  <si>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</si>
  <si>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</si>
  <si>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</si>
  <si>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</si>
  <si>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</si>
  <si>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</si>
  <si>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</si>
  <si>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</si>
  <si>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</si>
  <si>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</si>
  <si>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</si>
  <si>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</si>
  <si>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</si>
  <si>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</si>
  <si>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</si>
  <si>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</si>
  <si>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</si>
  <si>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</si>
  <si>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</si>
  <si>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</si>
  <si>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</si>
  <si>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</si>
  <si>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</si>
  <si>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</si>
  <si>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</si>
  <si>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</si>
  <si>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</si>
  <si>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</si>
  <si>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</si>
  <si>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</si>
  <si>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</si>
  <si>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</si>
  <si>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</si>
  <si>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</si>
  <si>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</si>
  <si>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</si>
  <si>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</si>
  <si>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</si>
  <si>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</si>
  <si>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</si>
  <si>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</si>
  <si>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</si>
  <si>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</si>
  <si>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</si>
  <si>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</si>
  <si>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</si>
  <si>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</si>
  <si>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</si>
  <si>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</si>
  <si>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</si>
  <si>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</si>
  <si>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</si>
  <si>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</si>
  <si>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</si>
  <si>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</si>
  <si>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</si>
  <si>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</si>
  <si>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</si>
  <si>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</si>
  <si>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</si>
  <si>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</si>
  <si>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</si>
  <si>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</si>
  <si>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</si>
  <si>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</si>
  <si>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</si>
  <si>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</si>
  <si>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</si>
  <si>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</si>
  <si>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</si>
  <si>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</si>
  <si>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</si>
  <si>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</si>
  <si>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</si>
  <si>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</si>
  <si>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</si>
  <si>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</si>
  <si>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</si>
  <si>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</si>
  <si>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</si>
  <si>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</si>
  <si>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</si>
  <si>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</si>
  <si>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</si>
  <si>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</si>
  <si>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</si>
  <si>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</si>
  <si>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</si>
  <si>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</si>
  <si>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</si>
  <si>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</si>
  <si>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</si>
  <si>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</si>
  <si>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</si>
  <si>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</si>
  <si>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</si>
  <si>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</si>
  <si>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</si>
  <si>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</si>
  <si>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</si>
  <si>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</si>
  <si>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</si>
  <si>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</si>
  <si>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</si>
  <si>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</si>
  <si>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</si>
  <si>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</si>
  <si>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</si>
  <si>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</si>
  <si>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</si>
  <si>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</si>
  <si>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</si>
  <si>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</si>
  <si>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</si>
  <si>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</si>
  <si>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</si>
  <si>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</si>
  <si>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</si>
  <si>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</si>
  <si>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</si>
  <si>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</si>
  <si>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</si>
  <si>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</si>
  <si>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</si>
  <si>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</si>
  <si>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</si>
  <si>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</si>
  <si>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</si>
  <si>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</si>
  <si>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</si>
  <si>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</si>
  <si>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</si>
  <si>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</si>
  <si>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</si>
  <si>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</si>
  <si>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</si>
  <si>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</si>
  <si>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</si>
  <si>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</si>
  <si>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</si>
  <si>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</si>
  <si>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</si>
  <si>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</si>
  <si>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</si>
  <si>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</si>
  <si>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</si>
  <si>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</si>
  <si>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</si>
  <si>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</si>
  <si>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</si>
  <si>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</si>
  <si>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</si>
  <si>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</si>
  <si>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</si>
  <si>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</si>
  <si>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</si>
  <si>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</si>
  <si>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</si>
  <si>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</si>
  <si>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</si>
  <si>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</si>
  <si>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</si>
  <si>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</si>
  <si>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</si>
  <si>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</si>
  <si>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</si>
  <si>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</si>
  <si>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</si>
  <si>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</si>
  <si>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</si>
  <si>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</si>
  <si>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</si>
  <si>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</si>
  <si>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</si>
  <si>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</si>
  <si>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</si>
  <si>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</si>
  <si>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</si>
  <si>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</si>
  <si>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</si>
  <si>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</si>
  <si>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</si>
  <si>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</si>
  <si>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</si>
  <si>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</si>
  <si>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</si>
  <si>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</si>
  <si>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</si>
  <si>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</si>
  <si>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</si>
  <si>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</si>
  <si>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</si>
  <si>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</si>
  <si>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</si>
  <si>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</si>
  <si>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</si>
  <si>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</si>
  <si>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</si>
  <si>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</si>
  <si>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</si>
  <si>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</si>
  <si>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</si>
  <si>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</si>
  <si>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</si>
  <si>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</si>
  <si>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</si>
  <si>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</si>
  <si>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</si>
  <si>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</si>
  <si>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</si>
  <si>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</si>
  <si>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</si>
  <si>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</si>
  <si>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</si>
  <si>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</si>
  <si>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</si>
  <si>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</si>
  <si>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</si>
  <si>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</si>
  <si>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</si>
  <si>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</si>
  <si>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</si>
  <si>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</si>
  <si>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</si>
  <si>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</si>
  <si>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</si>
  <si>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</si>
  <si>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</si>
  <si>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</si>
  <si>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</si>
  <si>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</si>
  <si>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</si>
  <si>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</si>
  <si>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</si>
  <si>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</si>
  <si>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</si>
  <si>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</si>
  <si>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</si>
  <si>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</si>
  <si>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</si>
  <si>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</si>
  <si>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</si>
  <si>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</si>
  <si>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</si>
  <si>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</si>
  <si>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</si>
  <si>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</si>
  <si>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</si>
  <si>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</si>
  <si>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</si>
  <si>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</si>
  <si>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</si>
  <si>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</si>
  <si>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</si>
  <si>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</si>
  <si>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</si>
  <si>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</si>
  <si>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</si>
  <si>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</si>
  <si>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</si>
  <si>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</si>
  <si>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</si>
  <si>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</si>
  <si>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</si>
  <si>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</si>
  <si>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</si>
  <si>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</si>
  <si>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</si>
  <si>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</si>
  <si>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</si>
  <si>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</si>
  <si>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</si>
  <si>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</si>
  <si>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</si>
  <si>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</si>
  <si>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</si>
  <si>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</si>
  <si>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</si>
  <si>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</si>
  <si>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</si>
  <si>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</si>
  <si>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</si>
  <si>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</si>
  <si>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</si>
  <si>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</si>
  <si>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</si>
  <si>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</si>
  <si>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</si>
  <si>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</si>
  <si>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</si>
  <si>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</si>
  <si>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</si>
  <si>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</si>
  <si>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</si>
  <si>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</si>
  <si>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</si>
  <si>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</si>
  <si>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</si>
  <si>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</si>
  <si>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</si>
  <si>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</si>
  <si>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</si>
  <si>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</si>
  <si>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</si>
  <si>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</si>
  <si>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</si>
  <si>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</si>
  <si>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</si>
  <si>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</si>
  <si>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</si>
  <si>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</si>
  <si>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</si>
  <si>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</si>
  <si>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</si>
  <si>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</si>
  <si>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</si>
  <si>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</si>
  <si>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</si>
  <si>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</si>
  <si>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</si>
  <si>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</si>
  <si>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</si>
  <si>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</si>
  <si>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</si>
  <si>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</si>
  <si>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</si>
  <si>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</si>
  <si>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</si>
  <si>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</si>
  <si>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</si>
  <si>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</si>
  <si>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</si>
  <si>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</si>
  <si>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</si>
  <si>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</si>
  <si>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</si>
  <si>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</si>
  <si>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</si>
  <si>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</si>
  <si>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</si>
  <si>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</si>
  <si>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</si>
  <si>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</si>
  <si>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</si>
  <si>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</si>
  <si>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</si>
  <si>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</si>
  <si>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</si>
  <si>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</si>
  <si>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</si>
  <si>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</si>
  <si>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</si>
  <si>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</si>
  <si>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</si>
  <si>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</si>
  <si>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</si>
  <si>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</si>
  <si>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</si>
  <si>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</si>
  <si>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</si>
  <si>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</si>
  <si>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</si>
  <si>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</si>
  <si>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</si>
  <si>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</si>
  <si>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</si>
  <si>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</si>
  <si>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</si>
  <si>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</si>
  <si>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</si>
  <si>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</si>
  <si>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</si>
  <si>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</si>
  <si>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</si>
  <si>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</si>
  <si>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</si>
  <si>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</si>
  <si>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</si>
  <si>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</si>
  <si>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</si>
  <si>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</si>
  <si>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</si>
  <si>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</si>
  <si>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</si>
  <si>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</si>
  <si>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</si>
  <si>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</si>
  <si>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</si>
  <si>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</si>
  <si>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</si>
  <si>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</si>
  <si>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</si>
  <si>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</si>
  <si>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</si>
  <si>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</si>
  <si>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</si>
  <si>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</si>
  <si>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</si>
  <si>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</si>
  <si>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</si>
  <si>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</si>
  <si>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</si>
  <si>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</si>
  <si>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</si>
  <si>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</si>
  <si>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</si>
  <si>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</si>
  <si>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</si>
  <si>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</si>
  <si>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</si>
  <si>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</si>
  <si>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</si>
  <si>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</si>
  <si>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</si>
  <si>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</si>
  <si>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</si>
  <si>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</si>
  <si>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</si>
  <si>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</si>
  <si>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</si>
  <si>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</si>
  <si>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</si>
  <si>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</si>
  <si>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</si>
  <si>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</si>
  <si>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</si>
  <si>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</si>
  <si>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</si>
  <si>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</si>
  <si>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</si>
  <si>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</si>
  <si>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</si>
  <si>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</si>
  <si>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</si>
  <si>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</si>
  <si>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</si>
  <si>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</si>
  <si>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</si>
  <si>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</si>
  <si>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</si>
  <si>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</si>
  <si>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</si>
  <si>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</si>
  <si>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</si>
  <si>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</si>
  <si>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</si>
  <si>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</si>
  <si>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</si>
  <si>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</si>
  <si>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</si>
  <si>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</si>
  <si>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</si>
  <si>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</si>
  <si>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</si>
  <si>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</si>
  <si>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</si>
  <si>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</si>
  <si>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</si>
  <si>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</si>
  <si>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</si>
  <si>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</si>
  <si>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</si>
  <si>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</si>
  <si>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</si>
  <si>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</si>
  <si>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</si>
  <si>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</si>
  <si>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</si>
  <si>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</si>
  <si>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</si>
  <si>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</si>
  <si>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</si>
  <si>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</si>
  <si>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</si>
  <si>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</si>
  <si>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</si>
  <si>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</si>
  <si>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</si>
  <si>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</si>
  <si>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</si>
  <si>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</si>
  <si>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</si>
  <si>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</si>
  <si>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</si>
  <si>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</si>
  <si>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</si>
  <si>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</si>
  <si>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</si>
  <si>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</si>
  <si>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</si>
  <si>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</si>
  <si>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</si>
  <si>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</si>
  <si>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</si>
  <si>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</si>
  <si>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</si>
  <si>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</si>
  <si>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</si>
  <si>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</si>
  <si>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</si>
  <si>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</si>
  <si>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</si>
  <si>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</si>
  <si>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</si>
  <si>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</si>
  <si>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</si>
  <si>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</si>
  <si>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</si>
  <si>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</si>
  <si>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</si>
  <si>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</si>
  <si>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</si>
  <si>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</si>
  <si>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</si>
  <si>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</si>
  <si>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</si>
  <si>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</si>
  <si>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</si>
  <si>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</si>
  <si>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</si>
  <si>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</si>
  <si>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</si>
  <si>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</si>
  <si>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</si>
  <si>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</si>
  <si>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</si>
  <si>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</si>
  <si>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</si>
  <si>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</si>
  <si>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</si>
  <si>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</si>
  <si>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</si>
  <si>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</si>
  <si>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</si>
  <si>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</si>
  <si>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</si>
  <si>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</si>
  <si>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</si>
  <si>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</si>
  <si>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</si>
  <si>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</si>
  <si>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</si>
  <si>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</si>
  <si>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</si>
  <si>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</si>
  <si>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</si>
  <si>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</si>
  <si>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</si>
  <si>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</si>
  <si>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</si>
  <si>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</si>
  <si>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</si>
  <si>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</si>
  <si>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</si>
  <si>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</si>
  <si>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</si>
  <si>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</si>
  <si>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</si>
  <si>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</si>
  <si>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</si>
  <si>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</si>
  <si>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</si>
  <si>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</si>
  <si>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</si>
  <si>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</si>
  <si>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</si>
  <si>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</si>
  <si>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</si>
  <si>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</si>
  <si>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</si>
  <si>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</si>
  <si>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</si>
  <si>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</si>
  <si>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</si>
  <si>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</si>
  <si>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</si>
  <si>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</si>
  <si>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</si>
  <si>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</si>
  <si>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</si>
  <si>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</si>
  <si>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</si>
  <si>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</si>
  <si>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</si>
  <si>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</si>
  <si>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</si>
  <si>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</si>
  <si>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</si>
  <si>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</si>
  <si>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</si>
  <si>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</si>
  <si>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</si>
  <si>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</si>
  <si>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</si>
  <si>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</si>
  <si>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</si>
  <si>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</si>
  <si>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</si>
  <si>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</si>
  <si>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</si>
  <si>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</si>
  <si>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</si>
  <si>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</si>
  <si>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</si>
  <si>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</si>
  <si>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</si>
  <si>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</si>
  <si>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</si>
  <si>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</si>
  <si>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</si>
  <si>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</si>
  <si>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</si>
  <si>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</si>
  <si>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</si>
  <si>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</si>
  <si>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</si>
  <si>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</si>
  <si>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</si>
  <si>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</si>
  <si>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</si>
  <si>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</si>
  <si>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</si>
  <si>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</si>
  <si>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</si>
  <si>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</si>
  <si>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</si>
  <si>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</si>
  <si>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</si>
  <si>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</si>
  <si>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</si>
  <si>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</si>
  <si>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</si>
  <si>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</si>
  <si>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</si>
  <si>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</si>
  <si>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</si>
  <si>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</si>
  <si>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</si>
  <si>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</si>
  <si>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</si>
  <si>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</si>
  <si>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</si>
  <si>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</si>
  <si>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</si>
  <si>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</si>
  <si>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</si>
  <si>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</si>
  <si>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</si>
  <si>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</si>
  <si>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</si>
  <si>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</si>
  <si>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</si>
  <si>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</si>
  <si>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</si>
  <si>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</si>
  <si>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</si>
  <si>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</si>
  <si>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</si>
  <si>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</si>
  <si>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</si>
  <si>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</si>
  <si>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</si>
  <si>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</si>
  <si>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</si>
  <si>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</si>
  <si>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</si>
  <si>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</si>
  <si>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</si>
  <si>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</si>
  <si>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</si>
  <si>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</si>
  <si>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</si>
  <si>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</si>
  <si>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</si>
  <si>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</si>
  <si>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</si>
  <si>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</si>
  <si>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</si>
  <si>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</si>
  <si>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</si>
  <si>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</si>
  <si>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</si>
  <si>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</si>
  <si>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</si>
  <si>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</si>
  <si>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</si>
  <si>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</si>
  <si>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</si>
  <si>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</si>
  <si>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</si>
  <si>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</si>
  <si>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</si>
  <si>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</si>
  <si>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</si>
  <si>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</si>
  <si>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</si>
  <si>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</si>
  <si>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</si>
  <si>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</si>
  <si>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</si>
  <si>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</si>
  <si>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</si>
  <si>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</si>
  <si>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</si>
  <si>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</si>
  <si>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</si>
  <si>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</si>
  <si>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</si>
  <si>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</si>
  <si>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</si>
  <si>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</si>
  <si>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</si>
  <si>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</si>
  <si>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</si>
  <si>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</si>
  <si>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</si>
  <si>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</si>
  <si>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</si>
  <si>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</si>
  <si>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</si>
  <si>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</si>
  <si>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</si>
  <si>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</si>
  <si>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</si>
  <si>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</si>
  <si>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</si>
  <si>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</si>
  <si>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</si>
  <si>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</si>
  <si>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</si>
  <si>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</si>
  <si>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</si>
  <si>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</si>
  <si>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</si>
  <si>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</si>
  <si>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</si>
  <si>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</si>
  <si>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</si>
  <si>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</si>
  <si>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</si>
  <si>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</si>
  <si>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</si>
  <si>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</si>
  <si>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</si>
  <si>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</si>
  <si>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</si>
  <si>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</si>
  <si>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</si>
  <si>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</si>
  <si>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</si>
  <si>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</si>
  <si>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</si>
  <si>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</si>
  <si>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</si>
  <si>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</si>
  <si>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</si>
  <si>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</si>
  <si>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</si>
  <si>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</si>
  <si>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</si>
  <si>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</si>
  <si>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</si>
  <si>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</si>
  <si>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</si>
  <si>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</si>
  <si>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</si>
  <si>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</si>
  <si>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</si>
  <si>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</si>
  <si>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</si>
  <si>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</si>
  <si>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</si>
  <si>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</si>
  <si>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</si>
  <si>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</si>
  <si>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</si>
  <si>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</si>
  <si>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</si>
  <si>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</si>
  <si>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</si>
  <si>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</si>
  <si>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</si>
  <si>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</si>
  <si>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</si>
  <si>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</si>
  <si>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</si>
  <si>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</si>
  <si>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</si>
  <si>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</si>
  <si>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</si>
  <si>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</si>
  <si>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</si>
  <si>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</si>
  <si>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</si>
  <si>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</si>
  <si>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</si>
  <si>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</si>
  <si>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</si>
  <si>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</si>
  <si>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</si>
  <si>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</si>
  <si>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</si>
  <si>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</si>
  <si>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</si>
  <si>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</si>
  <si>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</si>
  <si>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</si>
  <si>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</si>
  <si>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</si>
  <si>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</si>
  <si>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</si>
  <si>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</si>
  <si>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</si>
  <si>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</si>
  <si>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</si>
  <si>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</si>
  <si>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</si>
  <si>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</si>
  <si>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</si>
  <si>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</si>
  <si>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</si>
  <si>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</si>
  <si>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</si>
  <si>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</si>
  <si>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</si>
  <si>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</si>
  <si>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</si>
  <si>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</si>
  <si>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</si>
  <si>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</si>
  <si>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</si>
  <si>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</si>
  <si>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</si>
  <si>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</si>
  <si>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</si>
  <si>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</si>
  <si>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</si>
  <si>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</si>
  <si>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</si>
  <si>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</si>
  <si>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</si>
  <si>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</si>
  <si>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</si>
  <si>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</si>
  <si>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</si>
  <si>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</si>
  <si>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</si>
  <si>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</si>
  <si>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</si>
  <si>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</si>
  <si>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</si>
  <si>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</si>
  <si>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</si>
  <si>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</si>
  <si>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</si>
  <si>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</si>
  <si>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</si>
  <si>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</si>
  <si>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</si>
  <si>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</si>
  <si>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</si>
  <si>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</si>
  <si>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</si>
  <si>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</si>
  <si>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</si>
  <si>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</si>
  <si>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</si>
  <si>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</si>
  <si>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</si>
  <si>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</si>
  <si>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</si>
  <si>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</si>
  <si>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</si>
  <si>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</si>
  <si>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</si>
  <si>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</si>
  <si>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</si>
  <si>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</si>
  <si>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</si>
  <si>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</si>
  <si>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</si>
  <si>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</si>
  <si>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</si>
  <si>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</si>
  <si>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</si>
  <si>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</si>
  <si>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</si>
  <si>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</si>
  <si>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</si>
  <si>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</si>
  <si>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</si>
  <si>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</si>
  <si>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</si>
  <si>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</si>
  <si>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</si>
  <si>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</si>
  <si>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</si>
  <si>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</si>
  <si>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</si>
  <si>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</si>
  <si>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</si>
  <si>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</si>
  <si>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</si>
  <si>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</si>
  <si>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</si>
  <si>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</si>
  <si>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</si>
  <si>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</si>
  <si>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</si>
  <si>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</si>
  <si>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</si>
  <si>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</si>
  <si>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</si>
  <si>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</si>
  <si>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</si>
  <si>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</si>
  <si>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</si>
  <si>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</si>
  <si>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</si>
  <si>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</si>
  <si>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</si>
  <si>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</si>
  <si>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</si>
  <si>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</si>
  <si>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</si>
  <si>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</si>
  <si>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</si>
  <si>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</si>
  <si>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</si>
  <si>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</si>
  <si>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</si>
  <si>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</si>
  <si>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</si>
  <si>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</si>
  <si>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</si>
  <si>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</si>
  <si>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</si>
  <si>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</si>
  <si>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</si>
  <si>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</si>
  <si>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</si>
  <si>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</si>
  <si>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</si>
  <si>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</si>
  <si>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</si>
  <si>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</si>
  <si>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</si>
  <si>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</si>
  <si>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</si>
  <si>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</si>
  <si>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</si>
  <si>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</si>
  <si>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</si>
  <si>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</si>
  <si>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</si>
  <si>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</si>
  <si>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</si>
  <si>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</si>
  <si>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</si>
  <si>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</si>
  <si>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</si>
  <si>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</si>
  <si>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</si>
  <si>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</si>
  <si>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</si>
  <si>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</si>
  <si>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</si>
  <si>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</si>
  <si>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</si>
  <si>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</si>
  <si>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</si>
  <si>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</si>
  <si>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</si>
  <si>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</si>
  <si>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</si>
  <si>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</si>
  <si>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</si>
  <si>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</si>
  <si>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</si>
  <si>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</si>
  <si>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</si>
  <si>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</si>
  <si>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</si>
  <si>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</si>
  <si>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</si>
  <si>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</si>
  <si>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</si>
  <si>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</si>
  <si>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</si>
  <si>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</si>
  <si>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</si>
  <si>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</si>
  <si>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</si>
  <si>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</si>
  <si>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</si>
  <si>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</si>
  <si>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</si>
  <si>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</si>
  <si>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</si>
  <si>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</si>
  <si>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</si>
  <si>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</si>
  <si>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</si>
  <si>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</si>
  <si>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</si>
  <si>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</si>
  <si>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</si>
  <si>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</si>
  <si>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</si>
  <si>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</si>
  <si>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</si>
  <si>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</si>
  <si>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</si>
  <si>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</si>
  <si>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</si>
  <si>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</si>
  <si>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</si>
  <si>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</si>
  <si>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</si>
  <si>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</si>
  <si>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</si>
  <si>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</si>
  <si>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</si>
  <si>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</si>
  <si>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</si>
  <si>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</si>
  <si>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</si>
  <si>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</si>
  <si>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</si>
  <si>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</si>
  <si>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</si>
  <si>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</si>
  <si>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</si>
  <si>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</si>
  <si>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</si>
  <si>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</si>
  <si>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</si>
  <si>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</si>
  <si>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</si>
  <si>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</si>
  <si>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</si>
  <si>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</si>
  <si>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</si>
  <si>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</si>
  <si>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</si>
  <si>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</si>
  <si>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</si>
  <si>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</si>
  <si>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</si>
  <si>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</si>
  <si>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</si>
  <si>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</si>
  <si>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</si>
  <si>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</si>
  <si>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</si>
  <si>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</si>
  <si>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</si>
  <si>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</si>
  <si>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</si>
  <si>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</si>
  <si>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</si>
  <si>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</si>
  <si>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</si>
  <si>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</si>
  <si>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</si>
  <si>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</si>
  <si>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</si>
  <si>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</si>
  <si>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</si>
  <si>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</si>
  <si>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</si>
  <si>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</si>
  <si>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</si>
  <si>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</si>
  <si>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</si>
  <si>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</si>
  <si>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</si>
  <si>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</si>
  <si>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</si>
  <si>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</si>
  <si>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</si>
  <si>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</si>
  <si>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</si>
  <si>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</si>
  <si>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</si>
  <si>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</si>
  <si>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</si>
  <si>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</si>
  <si>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</si>
  <si>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</si>
  <si>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</si>
  <si>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</si>
  <si>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</si>
  <si>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</si>
  <si>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</si>
  <si>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</si>
  <si>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</si>
  <si>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</si>
  <si>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</si>
  <si>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</si>
  <si>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</si>
  <si>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</si>
  <si>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</si>
  <si>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</si>
  <si>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</si>
  <si>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</si>
  <si>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</si>
  <si>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</si>
  <si>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</si>
  <si>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</si>
  <si>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</si>
  <si>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</si>
  <si>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</si>
  <si>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</si>
  <si>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</si>
  <si>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</si>
  <si>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</si>
  <si>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</si>
  <si>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</si>
  <si>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</si>
  <si>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</si>
  <si>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</si>
  <si>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</si>
  <si>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</si>
  <si>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</si>
  <si>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</si>
  <si>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</si>
  <si>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</si>
  <si>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</si>
  <si>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</si>
  <si>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</si>
  <si>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</si>
  <si>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</si>
  <si>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</si>
  <si>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</si>
  <si>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</si>
  <si>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</si>
  <si>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</si>
  <si>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</si>
  <si>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</si>
  <si>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</si>
  <si>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</si>
  <si>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</si>
  <si>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</si>
  <si>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</si>
  <si>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</si>
  <si>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</si>
  <si>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</si>
  <si>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</si>
  <si>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</si>
  <si>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</si>
  <si>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</si>
  <si>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</si>
  <si>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</si>
  <si>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</si>
  <si>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</si>
  <si>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</si>
  <si>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</si>
  <si>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</si>
  <si>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</si>
  <si>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</si>
  <si>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</si>
  <si>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</si>
  <si>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</si>
  <si>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</si>
  <si>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</si>
  <si>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</si>
  <si>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</si>
  <si>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</si>
  <si>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</si>
  <si>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</si>
  <si>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</si>
  <si>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</si>
  <si>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</si>
  <si>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</si>
  <si>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</si>
  <si>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</si>
  <si>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</si>
  <si>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</si>
  <si>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</si>
  <si>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</si>
  <si>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</si>
  <si>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</si>
  <si>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</si>
  <si>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</si>
  <si>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</si>
  <si>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</si>
  <si>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</si>
  <si>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</si>
  <si>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</si>
  <si>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</si>
  <si>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</si>
  <si>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</si>
  <si>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</si>
  <si>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</si>
  <si>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</si>
  <si>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</si>
  <si>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</si>
  <si>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</si>
  <si>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</si>
  <si>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</si>
  <si>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</si>
  <si>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</si>
  <si>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</si>
  <si>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</si>
  <si>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</si>
  <si>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</si>
  <si>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</si>
  <si>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</si>
  <si>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</si>
  <si>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</si>
  <si>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</si>
  <si>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</si>
  <si>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</si>
  <si>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</si>
  <si>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</si>
  <si>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</si>
  <si>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</si>
  <si>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</si>
  <si>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</si>
  <si>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</si>
  <si>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</si>
  <si>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</si>
  <si>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</si>
  <si>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</si>
  <si>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</si>
  <si>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</si>
  <si>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</si>
  <si>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</si>
  <si>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</si>
  <si>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</si>
  <si>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</si>
  <si>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</si>
  <si>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</si>
  <si>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</si>
  <si>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</si>
  <si>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</si>
  <si>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</si>
  <si>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</si>
  <si>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</si>
  <si>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</si>
  <si>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</si>
  <si>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</si>
  <si>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</si>
  <si>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</si>
  <si>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</si>
  <si>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</si>
  <si>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</si>
  <si>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</si>
  <si>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</si>
  <si>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</si>
  <si>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</si>
  <si>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</si>
  <si>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</si>
  <si>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</si>
  <si>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</si>
  <si>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</si>
  <si>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</si>
  <si>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</si>
  <si>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</si>
  <si>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</si>
  <si>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</si>
  <si>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</si>
  <si>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</si>
  <si>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</si>
  <si>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</si>
  <si>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</si>
  <si>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</si>
  <si>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</si>
  <si>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</si>
  <si>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</si>
  <si>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</si>
  <si>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</si>
  <si>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</si>
  <si>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</si>
  <si>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</si>
  <si>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</si>
  <si>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</si>
  <si>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</si>
  <si>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</si>
  <si>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</si>
  <si>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</si>
  <si>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</si>
  <si>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</si>
  <si>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</si>
  <si>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</si>
  <si>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</si>
  <si>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</si>
  <si>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</si>
  <si>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</si>
  <si>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</si>
  <si>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</si>
  <si>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</si>
  <si>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</si>
  <si>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</si>
  <si>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</si>
  <si>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</si>
  <si>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</si>
  <si>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</si>
  <si>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</si>
  <si>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</si>
  <si>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</si>
  <si>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</si>
  <si>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</si>
  <si>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</si>
  <si>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</si>
  <si>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</si>
  <si>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</si>
  <si>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</si>
  <si>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</si>
  <si>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</si>
  <si>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</si>
  <si>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</si>
  <si>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</si>
  <si>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</si>
  <si>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</si>
  <si>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</si>
  <si>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</si>
  <si>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</si>
  <si>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</si>
  <si>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</si>
  <si>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</si>
  <si>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</si>
  <si>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</si>
  <si>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</si>
  <si>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</si>
  <si>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</si>
  <si>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</si>
  <si>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</si>
  <si>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</si>
  <si>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</si>
  <si>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</si>
  <si>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</si>
  <si>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</si>
  <si>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</si>
  <si>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</si>
  <si>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</si>
  <si>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</si>
  <si>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</si>
  <si>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</si>
  <si>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</si>
  <si>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</si>
  <si>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</si>
  <si>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</si>
  <si>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</si>
  <si>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</si>
  <si>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</si>
  <si>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</si>
  <si>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</si>
  <si>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</si>
  <si>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</si>
  <si>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</si>
  <si>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</si>
  <si>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</si>
  <si>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</si>
  <si>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</si>
  <si>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</si>
  <si>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</si>
  <si>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</si>
  <si>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</si>
  <si>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</si>
  <si>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</si>
  <si>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</si>
  <si>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</si>
  <si>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</si>
  <si>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</si>
  <si>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</si>
  <si>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</si>
  <si>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</si>
  <si>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</si>
  <si>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</si>
  <si>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</si>
  <si>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</si>
  <si>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</si>
  <si>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</si>
  <si>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</si>
  <si>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</si>
  <si>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</si>
  <si>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</si>
  <si>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</si>
  <si>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</si>
  <si>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</si>
  <si>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</si>
  <si>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</si>
  <si>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</si>
  <si>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</si>
  <si>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</si>
  <si>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</si>
  <si>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</si>
  <si>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</si>
  <si>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</si>
  <si>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</si>
  <si>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</si>
  <si>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</si>
  <si>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</si>
  <si>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</si>
  <si>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</si>
  <si>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</si>
  <si>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</si>
  <si>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</si>
  <si>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</si>
  <si>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</si>
  <si>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</si>
  <si>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</si>
  <si>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</si>
  <si>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</si>
  <si>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</si>
  <si>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</si>
  <si>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</si>
  <si>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</si>
  <si>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</si>
  <si>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</si>
  <si>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</si>
  <si>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</si>
  <si>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</si>
  <si>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</si>
  <si>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</si>
  <si>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</si>
  <si>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</si>
  <si>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</si>
  <si>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</si>
  <si>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</si>
  <si>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</si>
  <si>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</si>
  <si>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</si>
  <si>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</si>
  <si>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</si>
  <si>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</si>
  <si>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</si>
  <si>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</si>
  <si>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</si>
  <si>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</si>
  <si>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</si>
  <si>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</si>
  <si>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</si>
  <si>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</si>
  <si>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</si>
  <si>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</si>
  <si>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</si>
  <si>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</si>
  <si>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</si>
  <si>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</si>
  <si>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</si>
  <si>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</si>
  <si>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</si>
  <si>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</si>
  <si>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</si>
  <si>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</si>
  <si>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</si>
  <si>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</si>
  <si>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</si>
  <si>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</si>
  <si>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</si>
  <si>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</si>
  <si>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</si>
  <si>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</si>
  <si>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</si>
  <si>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</si>
  <si>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</si>
  <si>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</si>
  <si>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</si>
  <si>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</si>
  <si>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</si>
  <si>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</si>
  <si>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</si>
  <si>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</si>
  <si>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</si>
  <si>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</si>
  <si>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</si>
  <si>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</si>
  <si>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</si>
  <si>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</si>
  <si>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</si>
  <si>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</si>
  <si>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</si>
  <si>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</si>
  <si>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</si>
  <si>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</si>
  <si>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</si>
  <si>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</si>
  <si>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</si>
  <si>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</si>
  <si>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</si>
  <si>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</si>
  <si>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</si>
  <si>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</si>
  <si>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</si>
  <si>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</si>
  <si>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</si>
  <si>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</si>
  <si>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</si>
  <si>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</si>
  <si>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</si>
  <si>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</si>
  <si>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</si>
  <si>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</si>
  <si>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</si>
  <si>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</si>
  <si>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</si>
  <si>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</si>
  <si>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</si>
  <si>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</si>
  <si>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</si>
  <si>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</si>
  <si>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</si>
  <si>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</si>
  <si>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</si>
  <si>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</si>
  <si>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</si>
  <si>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</si>
  <si>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</si>
  <si>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</si>
  <si>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</si>
  <si>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</si>
  <si>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</si>
  <si>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</si>
  <si>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</si>
  <si>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</si>
  <si>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</si>
  <si>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</si>
  <si>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</si>
  <si>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</si>
  <si>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</si>
  <si>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</si>
  <si>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</si>
  <si>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</si>
  <si>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</si>
  <si>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</si>
  <si>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</si>
  <si>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</si>
  <si>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</si>
  <si>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</si>
  <si>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</si>
  <si>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</si>
  <si>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</si>
  <si>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</si>
  <si>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</si>
  <si>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</si>
  <si>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</si>
  <si>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</si>
  <si>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</si>
  <si>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</si>
  <si>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</si>
  <si>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</si>
  <si>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</si>
  <si>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</si>
  <si>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</si>
  <si>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</si>
  <si>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</si>
  <si>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</si>
  <si>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</si>
  <si>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</si>
  <si>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</si>
  <si>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</si>
  <si>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</si>
  <si>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</si>
  <si>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</si>
  <si>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</si>
  <si>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</si>
  <si>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</si>
  <si>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</si>
  <si>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</si>
  <si>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</si>
  <si>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</si>
  <si>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</si>
  <si>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</si>
  <si>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</si>
  <si>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</si>
  <si>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</si>
  <si>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</si>
  <si>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</si>
  <si>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</si>
  <si>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</si>
  <si>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</si>
  <si>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</si>
  <si>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</si>
  <si>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</si>
  <si>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</si>
  <si>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</si>
  <si>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</si>
  <si>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</si>
  <si>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</si>
  <si>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</si>
  <si>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</si>
  <si>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</si>
  <si>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</si>
  <si>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</si>
  <si>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</si>
  <si>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</si>
  <si>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</si>
  <si>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</si>
  <si>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</si>
  <si>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</si>
  <si>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</si>
  <si>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</si>
  <si>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</si>
  <si>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</si>
  <si>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</si>
  <si>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</si>
  <si>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</si>
  <si>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</si>
  <si>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</si>
  <si>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</si>
  <si>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</si>
  <si>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</si>
  <si>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</si>
  <si>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</si>
  <si>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</si>
  <si>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</si>
  <si>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</si>
  <si>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</si>
  <si>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</si>
  <si>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</si>
  <si>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</si>
  <si>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</si>
  <si>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</si>
  <si>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</si>
  <si>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</si>
  <si>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</si>
  <si>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</si>
  <si>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</si>
  <si>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</si>
  <si>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</si>
  <si>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</si>
  <si>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</si>
  <si>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</si>
  <si>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</si>
  <si>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</si>
  <si>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</si>
  <si>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</si>
  <si>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</si>
  <si>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</si>
  <si>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</si>
  <si>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</si>
  <si>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</si>
  <si>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</si>
  <si>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</si>
  <si>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</si>
  <si>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</si>
  <si>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</si>
  <si>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</si>
  <si>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</si>
  <si>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</si>
  <si>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</si>
  <si>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</si>
  <si>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</si>
  <si>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</si>
  <si>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</si>
  <si>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</si>
  <si>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</si>
  <si>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</si>
  <si>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</si>
  <si>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</si>
  <si>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</si>
  <si>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</si>
  <si>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</si>
  <si>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</si>
  <si>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</si>
  <si>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</si>
  <si>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</si>
  <si>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</si>
  <si>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</si>
  <si>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</si>
  <si>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</si>
  <si>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</si>
  <si>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</si>
  <si>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</si>
  <si>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</si>
  <si>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</si>
  <si>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</si>
  <si>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</si>
  <si>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</si>
  <si>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</si>
  <si>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</si>
  <si>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</si>
  <si>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</si>
  <si>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</si>
  <si>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</si>
  <si>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</si>
  <si>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</si>
  <si>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</si>
  <si>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</si>
  <si>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</si>
  <si>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</si>
  <si>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</si>
  <si>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</si>
  <si>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</si>
  <si>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</si>
  <si>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</si>
  <si>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</si>
  <si>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</si>
  <si>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</si>
  <si>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</si>
  <si>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</si>
  <si>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</si>
  <si>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</si>
  <si>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</si>
  <si>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</si>
  <si>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</si>
  <si>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</si>
  <si>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</si>
  <si>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</si>
  <si>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</si>
  <si>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</si>
  <si>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</si>
  <si>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</si>
  <si>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</si>
  <si>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</si>
  <si>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</si>
  <si>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</si>
  <si>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</si>
  <si>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</si>
  <si>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</si>
  <si>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</si>
  <si>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</si>
  <si>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</si>
  <si>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</si>
  <si>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</si>
  <si>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</si>
  <si>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</si>
  <si>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</si>
  <si>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</si>
  <si>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</si>
  <si>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</si>
  <si>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</si>
  <si>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</si>
  <si>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</si>
  <si>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</si>
  <si>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</si>
  <si>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</si>
  <si>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</si>
  <si>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</si>
  <si>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</si>
  <si>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</si>
  <si>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</si>
  <si>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</si>
  <si>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</si>
  <si>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</si>
  <si>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</si>
  <si>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</si>
  <si>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</si>
  <si>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</si>
  <si>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</si>
  <si>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</si>
  <si>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</si>
  <si>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</si>
  <si>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</si>
  <si>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</si>
  <si>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</si>
  <si>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</si>
  <si>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</si>
  <si>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</si>
  <si>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</si>
  <si>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</si>
  <si>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</si>
  <si>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</si>
  <si>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</si>
  <si>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</si>
  <si>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</si>
  <si>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</si>
  <si>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</si>
  <si>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</si>
  <si>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</si>
  <si>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</si>
  <si>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</si>
  <si>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</si>
  <si>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</si>
  <si>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</si>
  <si>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</si>
  <si>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</si>
  <si>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</si>
  <si>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</si>
  <si>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</si>
  <si>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</si>
  <si>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</si>
  <si>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</si>
  <si>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</si>
  <si>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</si>
  <si>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</si>
  <si>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</si>
  <si>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</si>
  <si>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</si>
  <si>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</si>
  <si>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</si>
  <si>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</si>
  <si>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</si>
  <si>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</si>
  <si>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</si>
  <si>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</si>
  <si>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</si>
  <si>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</si>
  <si>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</si>
  <si>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</si>
  <si>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</si>
  <si>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</si>
  <si>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</si>
  <si>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</si>
  <si>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</si>
  <si>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</si>
  <si>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</si>
  <si>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</si>
  <si>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</si>
  <si>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</si>
  <si>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</si>
  <si>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</si>
  <si>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</si>
  <si>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</si>
  <si>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</si>
  <si>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</si>
  <si>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</si>
  <si>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</si>
  <si>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</si>
  <si>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</si>
  <si>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</si>
  <si>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</si>
  <si>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</si>
  <si>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</si>
  <si>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</si>
  <si>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</si>
  <si>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</si>
  <si>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</si>
  <si>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</si>
  <si>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</si>
  <si>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</si>
  <si>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</si>
  <si>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</si>
  <si>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</si>
  <si>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</si>
  <si>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</si>
  <si>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</si>
  <si>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</si>
  <si>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</si>
  <si>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</si>
  <si>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</si>
  <si>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</si>
  <si>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</si>
  <si>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</si>
  <si>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</si>
  <si>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</si>
  <si>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</si>
  <si>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</si>
  <si>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</si>
  <si>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</si>
  <si>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</si>
  <si>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</si>
  <si>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</si>
  <si>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</si>
  <si>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</si>
  <si>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</si>
  <si>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</si>
  <si>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</si>
  <si>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</si>
  <si>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</si>
  <si>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</si>
  <si>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</si>
  <si>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</si>
  <si>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</si>
  <si>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</si>
  <si>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</si>
  <si>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</si>
  <si>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</si>
  <si>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</si>
  <si>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</si>
  <si>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</si>
  <si>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</si>
  <si>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</si>
  <si>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</si>
  <si>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</si>
  <si>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</si>
  <si>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</si>
  <si>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</si>
  <si>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</si>
  <si>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</si>
  <si>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</si>
  <si>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</si>
  <si>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</si>
  <si>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</si>
  <si>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</si>
  <si>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</si>
  <si>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</si>
  <si>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</si>
  <si>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</si>
  <si>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</si>
  <si>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</si>
  <si>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</si>
  <si>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</si>
  <si>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</si>
  <si>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</si>
  <si>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</si>
  <si>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</si>
  <si>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</si>
  <si>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</si>
  <si>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</si>
  <si>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</si>
  <si>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</si>
  <si>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</si>
  <si>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</si>
  <si>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</si>
  <si>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</si>
  <si>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</si>
  <si>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</si>
  <si>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</si>
  <si>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</si>
  <si>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</si>
  <si>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</si>
  <si>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</si>
  <si>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</si>
  <si>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</si>
  <si>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</si>
  <si>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</si>
  <si>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</si>
  <si>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</si>
  <si>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</si>
  <si>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</si>
  <si>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</si>
  <si>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</si>
  <si>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</si>
  <si>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</si>
  <si>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</si>
  <si>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</si>
  <si>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</si>
  <si>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</si>
  <si>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</si>
  <si>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</si>
  <si>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</si>
  <si>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</si>
  <si>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</si>
  <si>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</si>
  <si>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</si>
  <si>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</si>
  <si>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</si>
  <si>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</si>
  <si>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</si>
  <si>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</si>
  <si>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</si>
  <si>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</si>
  <si>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</si>
  <si>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</si>
  <si>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</si>
  <si>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</si>
  <si>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</si>
  <si>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</si>
  <si>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</si>
  <si>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</si>
  <si>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</si>
  <si>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</si>
  <si>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</si>
  <si>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</si>
  <si>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</si>
  <si>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</si>
  <si>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</si>
  <si>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</si>
  <si>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</si>
  <si>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</si>
  <si>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</si>
  <si>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</si>
  <si>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</si>
  <si>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</si>
  <si>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</si>
  <si>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</si>
  <si>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</si>
  <si>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</si>
  <si>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</si>
  <si>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</si>
  <si>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</si>
  <si>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</si>
  <si>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</si>
  <si>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</si>
  <si>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</si>
  <si>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</si>
  <si>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</si>
  <si>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</si>
  <si>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</si>
  <si>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</si>
  <si>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</si>
  <si>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</si>
  <si>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</si>
  <si>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</si>
  <si>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</si>
  <si>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</si>
  <si>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</si>
  <si>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</si>
  <si>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</si>
  <si>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</si>
  <si>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</si>
  <si>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</si>
  <si>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</si>
  <si>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</si>
  <si>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</si>
  <si>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</si>
  <si>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</si>
  <si>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</si>
  <si>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</si>
  <si>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</si>
  <si>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</si>
  <si>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</si>
  <si>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</si>
  <si>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</si>
  <si>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</si>
  <si>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</si>
  <si>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</si>
  <si>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</si>
  <si>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</si>
  <si>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</si>
  <si>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</si>
  <si>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</si>
  <si>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</si>
  <si>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</si>
  <si>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</si>
  <si>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</si>
  <si>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</si>
  <si>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</si>
  <si>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</si>
  <si>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</si>
  <si>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</si>
  <si>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</si>
  <si>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</si>
  <si>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</si>
  <si>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</si>
  <si>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</si>
  <si>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</si>
  <si>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</si>
  <si>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</si>
  <si>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</si>
  <si>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</si>
  <si>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</si>
  <si>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</si>
  <si>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</si>
  <si>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</si>
  <si>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</si>
  <si>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</si>
  <si>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</si>
  <si>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</si>
  <si>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</si>
  <si>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</si>
  <si>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</si>
  <si>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</si>
  <si>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</si>
  <si>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</si>
  <si>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</si>
  <si>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</si>
  <si>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</si>
  <si>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</si>
  <si>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</si>
  <si>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</si>
  <si>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</si>
  <si>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</si>
  <si>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</si>
  <si>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</si>
  <si>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</si>
  <si>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</si>
  <si>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</si>
  <si>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</si>
  <si>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</si>
  <si>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</si>
  <si>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</si>
  <si>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</si>
  <si>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</si>
  <si>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</si>
  <si>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</si>
  <si>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</si>
  <si>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</si>
  <si>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</si>
  <si>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</si>
  <si>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</si>
  <si>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</si>
  <si>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</si>
  <si>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</si>
  <si>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</si>
  <si>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</si>
  <si>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</si>
  <si>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</si>
  <si>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</si>
  <si>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</si>
  <si>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</si>
  <si>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</si>
  <si>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</si>
  <si>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</si>
  <si>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</si>
  <si>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</si>
  <si>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</si>
  <si>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</si>
  <si>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</si>
  <si>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</si>
  <si>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</si>
  <si>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</si>
  <si>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</si>
  <si>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</si>
  <si>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</si>
  <si>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</si>
  <si>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</si>
  <si>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</si>
  <si>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</si>
  <si>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</si>
  <si>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</si>
  <si>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</si>
  <si>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</si>
  <si>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</si>
  <si>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</si>
  <si>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</si>
  <si>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</si>
  <si>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</si>
  <si>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</si>
  <si>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</si>
  <si>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</si>
  <si>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</si>
  <si>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</si>
  <si>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</si>
  <si>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</si>
  <si>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</si>
  <si>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</si>
  <si>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</si>
  <si>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</si>
  <si>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</si>
  <si>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</si>
  <si>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</si>
  <si>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</si>
  <si>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</si>
  <si>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</si>
  <si>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</si>
  <si>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</si>
  <si>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</si>
  <si>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</si>
  <si>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</si>
  <si>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</si>
  <si>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</si>
  <si>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</si>
  <si>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</si>
  <si>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</si>
  <si>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</si>
  <si>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</si>
  <si>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</si>
  <si>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</si>
  <si>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</si>
  <si>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</si>
  <si>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</si>
  <si>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</si>
  <si>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</si>
  <si>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</si>
  <si>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</si>
  <si>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</si>
  <si>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</si>
  <si>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</si>
  <si>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</si>
  <si>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</si>
  <si>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</si>
  <si>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</si>
  <si>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</si>
  <si>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</si>
  <si>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</si>
  <si>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</si>
  <si>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</si>
  <si>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</si>
  <si>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</si>
  <si>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</si>
  <si>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</si>
  <si>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</si>
  <si>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</si>
  <si>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</si>
  <si>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</si>
  <si>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</si>
  <si>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</si>
  <si>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</si>
  <si>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</si>
  <si>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</si>
  <si>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</si>
  <si>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</si>
  <si>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</si>
  <si>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</si>
  <si>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</si>
  <si>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</si>
  <si>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</si>
  <si>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</si>
  <si>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</si>
  <si>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</si>
  <si>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</si>
  <si>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</si>
  <si>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</si>
  <si>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</si>
  <si>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</si>
  <si>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</si>
  <si>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</si>
  <si>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</si>
  <si>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</si>
  <si>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</si>
  <si>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</si>
  <si>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</si>
  <si>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</si>
  <si>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</si>
  <si>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</si>
  <si>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</si>
  <si>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</si>
  <si>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</si>
  <si>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</si>
  <si>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</si>
  <si>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</si>
  <si>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</si>
  <si>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</si>
  <si>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</si>
  <si>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</si>
  <si>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</si>
  <si>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</si>
  <si>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</si>
  <si>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</si>
  <si>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</si>
  <si>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</si>
  <si>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</si>
  <si>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</si>
  <si>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</si>
  <si>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</si>
  <si>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</si>
  <si>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</si>
  <si>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</si>
  <si>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</si>
  <si>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</si>
  <si>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</si>
  <si>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</si>
  <si>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</si>
  <si>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</si>
  <si>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</si>
  <si>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</si>
  <si>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</si>
  <si>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</si>
  <si>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</si>
  <si>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</si>
  <si>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</si>
  <si>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</si>
  <si>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</si>
  <si>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</si>
  <si>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</si>
  <si>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</si>
  <si>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</si>
  <si>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</si>
  <si>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</si>
  <si>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</si>
  <si>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</si>
  <si>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</si>
  <si>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</si>
  <si>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</si>
  <si>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</si>
  <si>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</si>
  <si>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</si>
  <si>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</si>
  <si>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</si>
  <si>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</si>
  <si>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</si>
  <si>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</si>
  <si>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</si>
  <si>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</si>
  <si>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</si>
  <si>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</si>
  <si>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</si>
  <si>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</si>
  <si>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</si>
  <si>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</si>
  <si>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</si>
  <si>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</si>
  <si>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</si>
  <si>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</si>
  <si>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</si>
  <si>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</si>
  <si>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</si>
  <si>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</si>
  <si>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</si>
  <si>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</si>
  <si>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</si>
  <si>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</si>
  <si>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</si>
  <si>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</si>
  <si>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</si>
  <si>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</si>
  <si>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</si>
  <si>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</si>
  <si>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</si>
  <si>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</si>
  <si>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</si>
  <si>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</si>
  <si>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</si>
  <si>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</si>
  <si>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</si>
  <si>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</si>
  <si>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</si>
  <si>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</si>
  <si>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</si>
  <si>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</si>
  <si>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</si>
  <si>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</si>
  <si>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</si>
  <si>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</si>
  <si>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</si>
  <si>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</si>
  <si>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</si>
  <si>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</si>
  <si>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</si>
  <si>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</si>
  <si>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</si>
  <si>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</si>
  <si>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</si>
  <si>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</si>
  <si>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</si>
  <si>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</si>
  <si>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</si>
  <si>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</si>
  <si>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</si>
  <si>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</si>
  <si>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</si>
  <si>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</si>
  <si>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</si>
  <si>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</si>
  <si>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</si>
  <si>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</si>
  <si>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</si>
  <si>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</si>
  <si>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</si>
  <si>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</si>
  <si>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</si>
  <si>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</si>
  <si>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</si>
  <si>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</si>
  <si>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</si>
  <si>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</si>
  <si>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</si>
  <si>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</si>
  <si>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</si>
  <si>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</si>
  <si>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</si>
  <si>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</si>
  <si>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</si>
  <si>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</si>
  <si>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</si>
  <si>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</si>
  <si>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</si>
  <si>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</si>
  <si>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</si>
  <si>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</si>
  <si>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</si>
  <si>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</si>
  <si>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</si>
  <si>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</si>
  <si>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</si>
  <si>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</si>
  <si>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</si>
  <si>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</si>
  <si>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</si>
  <si>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</si>
  <si>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</si>
  <si>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</si>
  <si>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</si>
  <si>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</si>
  <si>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</si>
  <si>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</si>
  <si>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</si>
  <si>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</si>
  <si>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</si>
  <si>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</si>
  <si>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</si>
  <si>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</si>
  <si>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</si>
  <si>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</si>
  <si>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</si>
  <si>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</si>
  <si>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</si>
  <si>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</si>
  <si>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</si>
  <si>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</si>
  <si>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</si>
  <si>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</si>
  <si>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</si>
  <si>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</si>
  <si>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</si>
  <si>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</si>
  <si>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</si>
  <si>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</si>
  <si>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</si>
  <si>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</si>
  <si>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</si>
  <si>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</si>
  <si>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</si>
  <si>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</si>
  <si>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</si>
  <si>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</si>
  <si>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</si>
  <si>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</si>
  <si>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</si>
  <si>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</si>
  <si>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</si>
  <si>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</si>
  <si>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</si>
  <si>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</si>
  <si>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</si>
  <si>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</si>
  <si>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</si>
  <si>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</si>
  <si>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</si>
  <si>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</si>
  <si>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</si>
  <si>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</si>
  <si>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</si>
  <si>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</si>
  <si>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</si>
  <si>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</si>
  <si>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</si>
  <si>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</si>
  <si>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</si>
  <si>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</si>
  <si>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</si>
  <si>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</si>
  <si>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</si>
  <si>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</si>
  <si>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</si>
  <si>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</si>
  <si>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</si>
  <si>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</si>
  <si>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</si>
  <si>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</si>
  <si>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</si>
  <si>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</si>
  <si>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</si>
  <si>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</si>
  <si>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</si>
  <si>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</si>
  <si>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</si>
  <si>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</si>
  <si>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</si>
  <si>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</si>
  <si>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</si>
  <si>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</si>
  <si>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</si>
  <si>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</si>
  <si>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</si>
  <si>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</si>
  <si>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</si>
  <si>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</si>
  <si>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</si>
  <si>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</si>
  <si>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</si>
  <si>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</si>
  <si>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</si>
  <si>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</si>
  <si>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</si>
  <si>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</si>
  <si>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</si>
  <si>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</si>
  <si>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</si>
  <si>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</si>
  <si>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</si>
  <si>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</si>
  <si>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</si>
  <si>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</si>
  <si>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</si>
  <si>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</si>
  <si>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</si>
  <si>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</si>
  <si>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</si>
  <si>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</si>
  <si>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</si>
  <si>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</si>
  <si>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</si>
  <si>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</si>
  <si>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</si>
  <si>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</si>
  <si>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</si>
  <si>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</si>
  <si>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</si>
  <si>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</si>
  <si>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</si>
  <si>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</si>
  <si>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</si>
  <si>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</si>
  <si>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</si>
  <si>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</si>
  <si>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</si>
  <si>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</si>
  <si>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</si>
  <si>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</si>
  <si>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</si>
  <si>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</si>
  <si>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</si>
  <si>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</si>
  <si>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</si>
  <si>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</si>
  <si>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</si>
  <si>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</si>
  <si>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</si>
  <si>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</si>
  <si>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</si>
  <si>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</si>
  <si>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</si>
  <si>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</si>
  <si>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</si>
  <si>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</si>
  <si>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</si>
  <si>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</si>
  <si>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</si>
  <si>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</si>
  <si>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</si>
  <si>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</si>
  <si>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</si>
  <si>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</si>
  <si>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</si>
  <si>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</si>
  <si>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</si>
  <si>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</si>
  <si>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</si>
  <si>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</si>
  <si>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</si>
  <si>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</si>
  <si>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</si>
  <si>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</si>
  <si>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</si>
  <si>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</si>
  <si>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</si>
  <si>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</si>
  <si>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</si>
  <si>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</si>
  <si>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</si>
  <si>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</si>
  <si>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</si>
  <si>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</si>
  <si>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</si>
  <si>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</si>
  <si>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</si>
  <si>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</si>
  <si>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</si>
  <si>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</si>
  <si>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</si>
  <si>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</si>
  <si>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</si>
  <si>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</si>
  <si>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</si>
  <si>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</si>
  <si>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</si>
  <si>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</si>
  <si>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</si>
  <si>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</si>
  <si>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</si>
  <si>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</si>
  <si>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</si>
  <si>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</si>
  <si>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</si>
  <si>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</si>
  <si>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</si>
  <si>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</si>
  <si>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</si>
  <si>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</si>
  <si>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</si>
  <si>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</si>
  <si>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</si>
  <si>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</si>
  <si>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</si>
  <si>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</si>
  <si>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</si>
  <si>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</si>
  <si>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</si>
  <si>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</si>
  <si>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</si>
  <si>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</si>
  <si>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</si>
  <si>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</si>
  <si>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</si>
  <si>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</si>
  <si>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</si>
  <si>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</si>
  <si>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</si>
  <si>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</si>
  <si>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</si>
  <si>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</si>
  <si>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</si>
  <si>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</si>
  <si>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</si>
  <si>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</si>
  <si>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</si>
  <si>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</si>
  <si>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</si>
  <si>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</si>
  <si>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</si>
  <si>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</si>
  <si>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</si>
  <si>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</si>
  <si>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</si>
  <si>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</si>
  <si>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</si>
  <si>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</si>
  <si>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</si>
  <si>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</si>
  <si>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</si>
  <si>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</si>
  <si>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</si>
  <si>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</si>
  <si>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</si>
  <si>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</si>
  <si>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</si>
  <si>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</si>
  <si>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</si>
  <si>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</si>
  <si>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</si>
  <si>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</si>
  <si>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</si>
  <si>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</si>
  <si>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</si>
  <si>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</si>
  <si>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</si>
  <si>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</si>
  <si>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</si>
  <si>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</si>
  <si>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</si>
  <si>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</si>
  <si>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</si>
  <si>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</si>
  <si>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</si>
  <si>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</si>
  <si>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</si>
  <si>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</si>
  <si>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</si>
  <si>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</si>
  <si>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</si>
  <si>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</si>
  <si>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</si>
  <si>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</si>
  <si>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</si>
  <si>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</si>
  <si>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</si>
  <si>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</si>
  <si>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</si>
  <si>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</si>
  <si>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</si>
  <si>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</si>
  <si>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</si>
  <si>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</si>
  <si>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</si>
  <si>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</si>
  <si>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</si>
  <si>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</si>
  <si>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</si>
  <si>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</si>
  <si>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</si>
  <si>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</si>
  <si>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</si>
  <si>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</si>
  <si>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</si>
  <si>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</si>
  <si>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</si>
  <si>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</si>
  <si>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</si>
  <si>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</si>
  <si>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</si>
  <si>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</si>
  <si>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</si>
  <si>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</si>
  <si>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</si>
  <si>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</si>
  <si>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</si>
  <si>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</si>
  <si>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</si>
  <si>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</si>
  <si>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</si>
  <si>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</si>
  <si>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</si>
  <si>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</si>
  <si>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</si>
  <si>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</si>
  <si>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</si>
  <si>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</si>
  <si>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</si>
  <si>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</si>
  <si>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</si>
  <si>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</si>
  <si>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</si>
  <si>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</si>
  <si>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</si>
  <si>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</si>
  <si>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</si>
  <si>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</si>
  <si>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</si>
  <si>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</si>
  <si>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</si>
  <si>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</si>
  <si>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</si>
  <si>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</si>
  <si>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</si>
  <si>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</si>
  <si>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</si>
  <si>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</si>
  <si>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</si>
  <si>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</si>
  <si>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</si>
  <si>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</si>
  <si>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</si>
  <si>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</si>
  <si>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</si>
  <si>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</si>
  <si>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</si>
  <si>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</si>
  <si>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</si>
  <si>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</si>
  <si>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</si>
  <si>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</si>
  <si>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</si>
  <si>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</si>
  <si>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</si>
  <si>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</si>
  <si>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</si>
  <si>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</si>
  <si>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</si>
  <si>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</si>
  <si>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</si>
  <si>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</si>
  <si>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</si>
  <si>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</si>
  <si>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</si>
  <si>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</si>
  <si>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</si>
  <si>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</si>
  <si>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</si>
  <si>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</si>
  <si>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</si>
  <si>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</si>
  <si>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</si>
  <si>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</si>
  <si>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</si>
  <si>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</si>
  <si>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</si>
  <si>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</si>
  <si>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</si>
  <si>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</si>
  <si>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</si>
  <si>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</si>
  <si>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</si>
  <si>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</si>
  <si>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</si>
  <si>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</si>
  <si>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</si>
  <si>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</si>
  <si>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</si>
  <si>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</si>
  <si>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</si>
  <si>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</si>
  <si>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</si>
  <si>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</si>
  <si>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</si>
  <si>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</si>
  <si>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</si>
  <si>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</si>
  <si>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</si>
  <si>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</si>
  <si>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</si>
  <si>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</si>
  <si>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</si>
  <si>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</si>
  <si>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</si>
  <si>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</si>
  <si>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</si>
  <si>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</si>
  <si>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</si>
  <si>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</si>
  <si>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</si>
  <si>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</si>
  <si>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</si>
  <si>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</si>
  <si>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</si>
  <si>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</si>
  <si>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</si>
  <si>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</si>
  <si>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</si>
  <si>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</si>
  <si>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</si>
  <si>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</si>
  <si>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</si>
  <si>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</si>
  <si>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</si>
  <si>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</si>
  <si>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</si>
  <si>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</si>
  <si>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</si>
  <si>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</si>
  <si>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</si>
  <si>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</si>
  <si>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</si>
  <si>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</si>
  <si>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</si>
  <si>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</si>
  <si>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</si>
  <si>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</si>
  <si>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</si>
  <si>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</si>
  <si>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</si>
  <si>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</si>
  <si>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</si>
  <si>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</si>
  <si>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</si>
  <si>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</si>
  <si>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</si>
  <si>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</si>
  <si>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</si>
  <si>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</si>
  <si>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</si>
  <si>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</si>
  <si>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</si>
  <si>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</si>
  <si>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</si>
  <si>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</si>
  <si>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</si>
  <si>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</si>
  <si>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</si>
  <si>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</si>
  <si>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</si>
  <si>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</si>
  <si>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</si>
  <si>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</si>
  <si>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</si>
  <si>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</si>
  <si>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</si>
  <si>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</si>
  <si>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</si>
  <si>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</si>
  <si>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</si>
  <si>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</si>
  <si>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</si>
  <si>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</si>
  <si>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</si>
  <si>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</si>
  <si>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</si>
  <si>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</si>
  <si>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</si>
  <si>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</si>
  <si>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</si>
  <si>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</si>
  <si>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</si>
  <si>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</si>
  <si>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</si>
  <si>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</si>
  <si>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</si>
  <si>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</si>
  <si>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</si>
  <si>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</si>
  <si>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</si>
  <si>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</si>
  <si>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</si>
  <si>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</si>
  <si>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</si>
  <si>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</si>
  <si>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</si>
  <si>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</si>
  <si>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</si>
  <si>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</si>
  <si>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</si>
  <si>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</si>
  <si>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</si>
  <si>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</si>
  <si>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</si>
  <si>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</si>
  <si>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</si>
  <si>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</si>
  <si>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</si>
  <si>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</si>
  <si>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</si>
  <si>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</si>
  <si>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</si>
  <si>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</si>
  <si>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</si>
  <si>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</si>
  <si>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</si>
  <si>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</si>
  <si>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</si>
  <si>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</si>
  <si>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</si>
  <si>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</si>
  <si>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</si>
  <si>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</si>
  <si>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</si>
  <si>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</si>
  <si>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</si>
  <si>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</si>
  <si>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</si>
  <si>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</si>
  <si>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</si>
  <si>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</si>
  <si>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</si>
  <si>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</si>
  <si>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</si>
  <si>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</si>
  <si>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</si>
  <si>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</si>
  <si>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</si>
  <si>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</si>
  <si>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</si>
  <si>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</si>
  <si>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</si>
  <si>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</si>
  <si>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</si>
  <si>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</si>
  <si>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</si>
  <si>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</si>
  <si>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</si>
  <si>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</si>
  <si>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</si>
  <si>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</si>
  <si>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</si>
  <si>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</si>
  <si>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</si>
  <si>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</si>
  <si>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</si>
  <si>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</si>
  <si>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</si>
  <si>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</si>
  <si>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</si>
  <si>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</si>
  <si>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</si>
  <si>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</si>
  <si>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</si>
  <si>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</si>
  <si>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</si>
  <si>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</si>
  <si>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</si>
  <si>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</si>
  <si>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</si>
  <si>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</si>
  <si>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</si>
  <si>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</si>
  <si>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</si>
  <si>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</si>
  <si>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</si>
  <si>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</si>
  <si>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</si>
  <si>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</si>
  <si>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</si>
  <si>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</si>
  <si>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</si>
  <si>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</si>
  <si>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</si>
  <si>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</si>
  <si>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</si>
  <si>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</si>
  <si>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</si>
  <si>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</si>
  <si>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</si>
  <si>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</si>
  <si>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</si>
  <si>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</si>
  <si>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</si>
  <si>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</si>
  <si>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</si>
  <si>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</si>
  <si>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</si>
  <si>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</si>
  <si>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</si>
  <si>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</si>
  <si>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</si>
  <si>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</si>
  <si>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</si>
  <si>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</si>
  <si>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</si>
  <si>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</si>
  <si>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</si>
  <si>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</si>
  <si>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</si>
  <si>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</si>
  <si>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</si>
  <si>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</si>
  <si>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</si>
  <si>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</si>
  <si>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</si>
  <si>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</si>
  <si>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</si>
  <si>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</si>
  <si>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</si>
  <si>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</si>
  <si>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</si>
  <si>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</si>
  <si>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</si>
  <si>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</si>
  <si>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</si>
  <si>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</si>
  <si>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</si>
  <si>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</si>
  <si>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</si>
  <si>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</si>
  <si>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</si>
  <si>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</si>
  <si>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</si>
  <si>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</si>
  <si>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</si>
  <si>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</si>
  <si>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</si>
  <si>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</si>
  <si>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</si>
  <si>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</si>
  <si>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</si>
  <si>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</si>
  <si>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</si>
  <si>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</si>
  <si>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</si>
  <si>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</si>
  <si>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</si>
  <si>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</si>
  <si>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</si>
  <si>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</si>
  <si>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</si>
  <si>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</si>
  <si>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</si>
  <si>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</si>
  <si>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</si>
  <si>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</si>
  <si>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</si>
  <si>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</si>
  <si>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</si>
  <si>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</si>
  <si>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</si>
  <si>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</si>
  <si>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</si>
  <si>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</si>
  <si>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</si>
  <si>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</si>
  <si>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</si>
  <si>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</si>
  <si>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</si>
  <si>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</si>
  <si>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</si>
  <si>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</si>
  <si>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</si>
  <si>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</si>
  <si>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</si>
  <si>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</si>
  <si>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</si>
  <si>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</si>
  <si>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</si>
  <si>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</si>
  <si>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</si>
  <si>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</si>
  <si>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</si>
  <si>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</si>
  <si>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</si>
  <si>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</si>
  <si>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</si>
  <si>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</si>
  <si>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</si>
  <si>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</si>
  <si>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</si>
  <si>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</si>
  <si>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</si>
  <si>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</si>
  <si>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</si>
  <si>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</si>
  <si>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</si>
  <si>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</si>
  <si>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</si>
  <si>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</si>
  <si>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</si>
  <si>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</si>
  <si>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</si>
  <si>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</si>
  <si>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</si>
  <si>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</si>
  <si>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</si>
  <si>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</si>
  <si>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</si>
  <si>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</si>
  <si>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</si>
  <si>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</si>
  <si>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</si>
  <si>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</si>
  <si>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</si>
  <si>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</si>
  <si>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</si>
  <si>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</si>
  <si>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</si>
  <si>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</si>
  <si>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</si>
  <si>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</si>
  <si>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</si>
  <si>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</si>
  <si>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</si>
  <si>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</si>
  <si>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</si>
  <si>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</si>
  <si>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</si>
  <si>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</si>
  <si>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</si>
  <si>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</si>
  <si>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</si>
  <si>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</si>
  <si>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</si>
  <si>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</si>
  <si>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</si>
  <si>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</si>
  <si>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</si>
  <si>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</si>
  <si>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</si>
  <si>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</si>
  <si>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</si>
  <si>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</si>
  <si>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</si>
  <si>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</si>
  <si>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</si>
  <si>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</si>
  <si>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</si>
  <si>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</si>
  <si>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</si>
  <si>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</si>
  <si>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</si>
  <si>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</si>
  <si>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</si>
  <si>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</si>
  <si>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</si>
  <si>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</si>
  <si>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</si>
  <si>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</si>
  <si>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</si>
  <si>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</si>
  <si>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</si>
  <si>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</si>
  <si>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</si>
  <si>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</si>
  <si>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</si>
  <si>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</si>
  <si>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</si>
  <si>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</si>
  <si>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</si>
  <si>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</si>
  <si>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</si>
  <si>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</si>
  <si>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</si>
  <si>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</si>
  <si>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</si>
  <si>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</si>
  <si>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</si>
  <si>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</si>
  <si>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</si>
  <si>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</si>
  <si>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</si>
  <si>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</si>
  <si>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</si>
  <si>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</si>
  <si>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</si>
  <si>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</si>
  <si>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</si>
  <si>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</si>
  <si>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</si>
  <si>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</si>
  <si>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</si>
  <si>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</si>
  <si>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</si>
  <si>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</si>
  <si>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</si>
  <si>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</si>
  <si>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</si>
  <si>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</si>
  <si>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</si>
  <si>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</si>
  <si>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</si>
  <si>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</si>
  <si>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</si>
  <si>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</si>
  <si>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</si>
  <si>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</si>
  <si>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</si>
  <si>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</si>
  <si>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</si>
  <si>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</si>
  <si>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</si>
  <si>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</si>
  <si>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</si>
  <si>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</si>
  <si>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</si>
  <si>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</si>
  <si>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</si>
  <si>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</si>
  <si>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</si>
  <si>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</si>
  <si>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</si>
  <si>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</si>
  <si>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</si>
  <si>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</si>
  <si>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</si>
  <si>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</si>
  <si>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</si>
  <si>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</si>
  <si>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</si>
  <si>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</si>
  <si>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</si>
  <si>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</si>
  <si>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</si>
  <si>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</si>
  <si>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</si>
  <si>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</si>
  <si>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</si>
  <si>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</si>
  <si>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</si>
  <si>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</si>
  <si>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</si>
  <si>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</si>
  <si>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</si>
  <si>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</si>
  <si>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</si>
  <si>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</si>
  <si>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</si>
  <si>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</si>
  <si>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</si>
  <si>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</si>
  <si>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</si>
  <si>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</si>
  <si>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</si>
  <si>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</si>
  <si>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</si>
  <si>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</si>
  <si>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</si>
  <si>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</si>
  <si>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</si>
  <si>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</si>
  <si>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</si>
  <si>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</si>
  <si>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</si>
  <si>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</si>
  <si>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</si>
  <si>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</si>
  <si>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</si>
  <si>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</si>
  <si>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</si>
  <si>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</si>
  <si>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</si>
  <si>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</si>
  <si>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</si>
  <si>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</si>
  <si>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</si>
  <si>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</si>
  <si>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</si>
  <si>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</si>
  <si>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</si>
  <si>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</si>
  <si>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</si>
  <si>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</si>
  <si>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</si>
  <si>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</si>
  <si>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</si>
  <si>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</si>
  <si>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</si>
  <si>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</si>
  <si>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</si>
  <si>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</si>
  <si>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</si>
  <si>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</si>
  <si>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</si>
  <si>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</si>
  <si>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</si>
  <si>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</si>
  <si>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</si>
  <si>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</si>
  <si>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</si>
  <si>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</si>
  <si>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</si>
  <si>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</si>
  <si>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</si>
  <si>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</si>
  <si>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</si>
  <si>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</si>
  <si>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</si>
  <si>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</si>
  <si>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</si>
  <si>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</si>
  <si>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</si>
  <si>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</si>
  <si>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</si>
  <si>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</si>
  <si>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</si>
  <si>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</si>
  <si>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</si>
  <si>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</si>
  <si>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</si>
  <si>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</si>
  <si>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</si>
  <si>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</si>
  <si>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</si>
  <si>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</si>
  <si>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</si>
  <si>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</si>
  <si>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</si>
  <si>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</si>
  <si>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</si>
  <si>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</si>
  <si>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</si>
  <si>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</si>
  <si>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</si>
  <si>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</si>
  <si>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</si>
  <si>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</si>
  <si>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</si>
  <si>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</si>
  <si>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</si>
  <si>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</si>
  <si>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</si>
  <si>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</si>
  <si>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</si>
  <si>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</si>
  <si>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</si>
  <si>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</si>
  <si>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</si>
  <si>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</si>
  <si>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</si>
  <si>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</si>
  <si>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</si>
  <si>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</si>
  <si>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</si>
  <si>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</si>
  <si>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</si>
  <si>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</si>
  <si>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</si>
  <si>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</si>
  <si>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</si>
  <si>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</si>
  <si>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</si>
  <si>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</si>
  <si>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</si>
  <si>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</si>
  <si>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</si>
  <si>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</si>
  <si>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</si>
  <si>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</si>
  <si>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</si>
  <si>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</si>
  <si>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</si>
  <si>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</si>
  <si>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</si>
  <si>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</si>
  <si>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</si>
  <si>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</si>
  <si>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</si>
  <si>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</si>
  <si>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</si>
  <si>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</si>
  <si>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</si>
  <si>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</si>
  <si>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</si>
  <si>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</si>
  <si>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</si>
  <si>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</si>
  <si>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</si>
  <si>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</si>
  <si>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</si>
  <si>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</si>
  <si>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</si>
  <si>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</si>
  <si>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</si>
  <si>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</si>
  <si>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</si>
  <si>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</si>
  <si>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</si>
  <si>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</si>
  <si>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</si>
  <si>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</si>
  <si>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</si>
  <si>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</si>
  <si>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</si>
  <si>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</si>
  <si>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</si>
  <si>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</si>
  <si>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</si>
  <si>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</si>
  <si>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</si>
  <si>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</si>
  <si>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</si>
  <si>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</si>
  <si>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</si>
  <si>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</si>
  <si>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</si>
  <si>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</si>
  <si>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</si>
  <si>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</si>
  <si>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</si>
  <si>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</si>
  <si>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</si>
  <si>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</si>
  <si>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</si>
  <si>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</si>
  <si>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</si>
  <si>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</si>
  <si>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</si>
  <si>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</si>
  <si>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</si>
  <si>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</si>
  <si>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</si>
  <si>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</si>
  <si>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</si>
  <si>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</si>
  <si>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</si>
  <si>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</si>
  <si>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</si>
  <si>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</si>
  <si>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</si>
  <si>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</si>
  <si>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</si>
  <si>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</si>
  <si>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</si>
  <si>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</si>
  <si>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</si>
  <si>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</si>
  <si>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</si>
  <si>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</si>
  <si>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</si>
  <si>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</si>
  <si>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</si>
  <si>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</si>
  <si>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</si>
  <si>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</si>
  <si>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</si>
  <si>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</si>
  <si>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</si>
  <si>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</si>
  <si>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</si>
  <si>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</si>
  <si>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</si>
  <si>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</si>
  <si>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</si>
  <si>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</si>
  <si>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</si>
  <si>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</si>
  <si>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</si>
  <si>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</si>
  <si>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</si>
  <si>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</si>
  <si>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</si>
  <si>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</si>
  <si>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</si>
  <si>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</si>
  <si>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</si>
  <si>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</si>
  <si>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</si>
  <si>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</si>
  <si>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</si>
  <si>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</si>
  <si>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</si>
  <si>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</si>
  <si>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</si>
  <si>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</si>
  <si>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</si>
  <si>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</si>
  <si>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</si>
  <si>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</si>
  <si>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</si>
  <si>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</si>
  <si>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</si>
  <si>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</si>
  <si>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</si>
  <si>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</si>
  <si>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</si>
  <si>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</si>
  <si>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</si>
  <si>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</si>
  <si>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</si>
  <si>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</si>
  <si>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</si>
  <si>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</si>
  <si>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</si>
  <si>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</si>
  <si>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</si>
  <si>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</si>
  <si>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</si>
  <si>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</si>
  <si>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</si>
  <si>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</si>
  <si>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</si>
  <si>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</si>
  <si>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</si>
  <si>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</si>
  <si>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</si>
  <si>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</si>
  <si>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</si>
  <si>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</si>
  <si>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</si>
  <si>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</si>
  <si>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</si>
  <si>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</si>
  <si>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</si>
  <si>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</si>
  <si>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</si>
  <si>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</si>
  <si>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</si>
  <si>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</si>
  <si>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</si>
  <si>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</si>
  <si>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</si>
  <si>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</si>
  <si>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</si>
  <si>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</si>
  <si>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</si>
  <si>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</si>
  <si>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</si>
  <si>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</si>
  <si>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</si>
  <si>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</si>
  <si>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</si>
  <si>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</si>
  <si>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</si>
  <si>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</si>
  <si>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</si>
  <si>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</si>
  <si>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</si>
  <si>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</si>
  <si>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</si>
  <si>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</si>
  <si>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</si>
  <si>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</si>
  <si>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</si>
  <si>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</si>
  <si>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</si>
  <si>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</si>
  <si>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</si>
  <si>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</si>
  <si>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</si>
  <si>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</si>
  <si>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</si>
  <si>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</si>
  <si>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</si>
  <si>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</si>
  <si>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</si>
  <si>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</si>
  <si>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</si>
  <si>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</si>
  <si>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</si>
  <si>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</si>
  <si>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</si>
  <si>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</si>
  <si>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</si>
  <si>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</si>
  <si>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</si>
  <si>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</si>
  <si>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</si>
  <si>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</si>
  <si>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</si>
  <si>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</si>
  <si>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</si>
  <si>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</si>
  <si>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</si>
  <si>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</si>
  <si>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</si>
  <si>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</si>
  <si>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</si>
  <si>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</si>
  <si>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</si>
  <si>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</si>
  <si>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</si>
  <si>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</si>
  <si>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</si>
  <si>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</si>
  <si>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</si>
  <si>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</si>
  <si>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</si>
  <si>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</si>
  <si>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</si>
  <si>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</si>
  <si>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</si>
  <si>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</si>
  <si>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</si>
  <si>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</si>
  <si>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</si>
  <si>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</si>
  <si>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</si>
  <si>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</si>
  <si>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</si>
  <si>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</si>
  <si>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</si>
  <si>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</si>
  <si>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</si>
  <si>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</si>
  <si>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</si>
  <si>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</si>
  <si>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</si>
  <si>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</si>
  <si>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</si>
  <si>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</si>
  <si>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</si>
  <si>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</si>
  <si>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</si>
  <si>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</si>
  <si>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</si>
  <si>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</si>
  <si>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</si>
  <si>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</si>
  <si>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</si>
  <si>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</si>
  <si>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</si>
  <si>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</si>
  <si>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</si>
  <si>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</si>
  <si>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</si>
  <si>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</si>
  <si>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</si>
  <si>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</si>
  <si>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</si>
  <si>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</si>
  <si>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</si>
  <si>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</si>
  <si>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</si>
  <si>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</si>
  <si>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</si>
  <si>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</si>
  <si>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</si>
  <si>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</si>
  <si>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</si>
  <si>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</si>
  <si>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</si>
  <si>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</si>
  <si>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</si>
  <si>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</si>
  <si>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</si>
  <si>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</si>
  <si>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</si>
  <si>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</si>
  <si>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</si>
  <si>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</si>
  <si>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</si>
  <si>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</si>
  <si>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</si>
  <si>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</si>
  <si>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</si>
  <si>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</si>
  <si>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</si>
  <si>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</si>
  <si>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</si>
  <si>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</si>
  <si>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</si>
  <si>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</si>
  <si>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</si>
  <si>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</si>
  <si>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</si>
  <si>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</si>
  <si>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</si>
  <si>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</si>
  <si>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</si>
  <si>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</si>
  <si>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</si>
  <si>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</si>
  <si>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</si>
  <si>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</si>
  <si>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</si>
  <si>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</si>
  <si>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</si>
  <si>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</si>
  <si>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</si>
  <si>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</si>
  <si>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</si>
  <si>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</si>
  <si>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</si>
  <si>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</si>
  <si>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</si>
  <si>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</si>
  <si>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</si>
  <si>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</si>
  <si>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</si>
  <si>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</si>
  <si>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</si>
  <si>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</si>
  <si>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</si>
  <si>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</si>
  <si>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</si>
  <si>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</si>
  <si>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</si>
  <si>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</si>
  <si>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</si>
  <si>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</si>
  <si>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</si>
  <si>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</si>
  <si>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</si>
  <si>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</si>
  <si>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</si>
  <si>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</si>
  <si>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</si>
  <si>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</si>
  <si>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</si>
  <si>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</si>
  <si>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</si>
  <si>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</si>
  <si>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</si>
  <si>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</si>
  <si>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</si>
  <si>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</si>
  <si>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</si>
  <si>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</si>
  <si>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</si>
  <si>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</si>
  <si>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</si>
  <si>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</si>
  <si>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</si>
  <si>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</si>
  <si>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</si>
  <si>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</si>
  <si>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</si>
  <si>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</si>
  <si>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</si>
  <si>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</si>
  <si>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</si>
  <si>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</si>
  <si>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</si>
  <si>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</si>
  <si>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</si>
  <si>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</si>
  <si>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</si>
  <si>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</si>
  <si>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</si>
  <si>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</si>
  <si>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</si>
  <si>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</si>
  <si>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</si>
  <si>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</si>
  <si>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</si>
  <si>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</si>
  <si>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</si>
  <si>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</si>
  <si>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</si>
  <si>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</si>
  <si>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</si>
  <si>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</si>
  <si>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</si>
  <si>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</si>
  <si>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</si>
  <si>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</si>
  <si>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</si>
  <si>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</si>
  <si>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</si>
  <si>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</si>
  <si>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</si>
  <si>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</si>
  <si>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</si>
  <si>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</si>
  <si>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</si>
  <si>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</si>
  <si>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</si>
  <si>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</si>
  <si>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</si>
  <si>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</si>
  <si>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</si>
  <si>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</si>
  <si>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</si>
  <si>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</si>
  <si>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</si>
  <si>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</si>
  <si>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</si>
  <si>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</si>
  <si>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</si>
  <si>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</si>
  <si>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</si>
  <si>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</si>
  <si>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</si>
  <si>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</si>
  <si>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</si>
  <si>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</si>
  <si>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</si>
  <si>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</si>
  <si>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</si>
  <si>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</si>
  <si>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</si>
  <si>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</si>
  <si>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</si>
  <si>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</si>
  <si>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</si>
  <si>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</si>
  <si>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</si>
  <si>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</si>
  <si>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</si>
  <si>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</si>
  <si>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</si>
  <si>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</si>
  <si>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</si>
  <si>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</si>
  <si>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</si>
  <si>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</si>
  <si>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</si>
  <si>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</si>
  <si>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</si>
  <si>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</si>
  <si>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</si>
  <si>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</si>
  <si>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</si>
  <si>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</si>
  <si>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</si>
  <si>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</si>
  <si>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</si>
  <si>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</si>
  <si>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</si>
  <si>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</si>
  <si>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</si>
  <si>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</si>
  <si>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</si>
  <si>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</si>
  <si>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</si>
  <si>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</si>
  <si>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</si>
  <si>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</si>
  <si>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</si>
  <si>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</si>
  <si>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</si>
  <si>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</si>
  <si>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</si>
  <si>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</si>
  <si>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</si>
  <si>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</si>
  <si>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</si>
  <si>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</si>
  <si>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</si>
  <si>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</si>
  <si>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</si>
  <si>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</si>
  <si>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</si>
  <si>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</si>
  <si>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</si>
  <si>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</si>
  <si>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</si>
  <si>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</si>
  <si>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</si>
  <si>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</si>
  <si>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</si>
  <si>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</si>
  <si>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</si>
  <si>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</si>
  <si>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</si>
  <si>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</si>
  <si>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</si>
  <si>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</si>
  <si>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</si>
  <si>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</si>
  <si>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</si>
  <si>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</si>
  <si>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</si>
  <si>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</si>
  <si>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</si>
  <si>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</si>
  <si>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</si>
  <si>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</si>
  <si>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</si>
  <si>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</si>
  <si>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</si>
  <si>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</si>
  <si>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</si>
  <si>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</si>
  <si>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</si>
  <si>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</si>
  <si>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</si>
  <si>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</si>
  <si>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</si>
  <si>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</si>
  <si>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</si>
  <si>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</si>
  <si>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</si>
  <si>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</si>
  <si>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</si>
  <si>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</si>
  <si>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</si>
  <si>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</si>
  <si>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</si>
  <si>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</si>
  <si>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</si>
  <si>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</si>
  <si>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</si>
  <si>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</si>
  <si>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</si>
  <si>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</si>
  <si>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</si>
  <si>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</si>
  <si>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</si>
  <si>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</si>
  <si>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</si>
  <si>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</si>
  <si>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</si>
  <si>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</si>
  <si>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</si>
  <si>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</si>
  <si>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</si>
  <si>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</si>
  <si>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</si>
  <si>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</si>
  <si>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</si>
  <si>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</si>
  <si>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</si>
  <si>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</si>
  <si>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</si>
  <si>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</si>
  <si>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</si>
  <si>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</si>
  <si>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</si>
  <si>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</si>
  <si>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</si>
  <si>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</si>
  <si>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</si>
  <si>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</si>
  <si>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</si>
  <si>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</si>
  <si>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</si>
  <si>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</si>
  <si>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</si>
  <si>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</si>
  <si>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</si>
  <si>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</si>
  <si>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</si>
  <si>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</si>
  <si>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</si>
  <si>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</si>
  <si>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</si>
  <si>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</si>
  <si>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</si>
  <si>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</si>
  <si>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</si>
  <si>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</si>
  <si>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</si>
  <si>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</si>
  <si>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</si>
  <si>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</si>
  <si>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</si>
  <si>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</si>
  <si>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</si>
  <si>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</si>
  <si>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</si>
  <si>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</si>
  <si>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</si>
  <si>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</si>
  <si>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</si>
  <si>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</si>
  <si>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</si>
  <si>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</si>
  <si>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</si>
  <si>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</si>
  <si>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</si>
  <si>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</si>
  <si>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</si>
  <si>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</si>
  <si>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</si>
  <si>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</si>
  <si>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</si>
  <si>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</si>
  <si>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</si>
  <si>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</si>
  <si>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</si>
  <si>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</si>
  <si>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</si>
  <si>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</si>
  <si>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</si>
  <si>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</si>
  <si>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</si>
  <si>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</si>
  <si>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</si>
  <si>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</si>
  <si>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</si>
  <si>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</si>
  <si>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</si>
  <si>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</si>
  <si>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</si>
  <si>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</si>
  <si>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</si>
  <si>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</si>
  <si>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</si>
  <si>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</si>
  <si>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</si>
  <si>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</si>
  <si>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</si>
  <si>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</si>
  <si>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</si>
  <si>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</si>
  <si>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</si>
  <si>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</si>
  <si>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</si>
  <si>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</si>
  <si>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</si>
  <si>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</si>
  <si>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</si>
  <si>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</si>
  <si>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</si>
  <si>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</si>
  <si>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</si>
  <si>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</si>
  <si>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</si>
  <si>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</si>
  <si>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</si>
  <si>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</si>
  <si>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</si>
  <si>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</si>
  <si>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</si>
  <si>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</si>
  <si>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</si>
  <si>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</si>
  <si>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</si>
  <si>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</si>
  <si>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</si>
  <si>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</si>
  <si>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</si>
  <si>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</si>
  <si>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</si>
  <si>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</si>
  <si>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</si>
  <si>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</si>
  <si>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</si>
  <si>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</si>
  <si>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</si>
  <si>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</si>
  <si>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</si>
  <si>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</si>
  <si>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</si>
  <si>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</si>
  <si>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</si>
  <si>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</si>
  <si>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</si>
  <si>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</si>
  <si>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</si>
  <si>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</si>
  <si>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</si>
  <si>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</si>
  <si>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</si>
  <si>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</si>
  <si>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</si>
  <si>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</si>
  <si>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</si>
  <si>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</si>
  <si>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</si>
  <si>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</si>
  <si>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</si>
  <si>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</si>
  <si>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</si>
  <si>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</si>
  <si>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</si>
  <si>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</si>
  <si>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</si>
  <si>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</si>
  <si>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</si>
  <si>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</si>
  <si>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</si>
  <si>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</si>
  <si>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</si>
  <si>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</si>
  <si>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</si>
  <si>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</si>
  <si>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</si>
  <si>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</si>
  <si>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</si>
  <si>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</si>
  <si>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</si>
  <si>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</si>
  <si>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</si>
  <si>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</si>
  <si>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</si>
  <si>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</si>
  <si>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</si>
  <si>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</si>
  <si>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</si>
  <si>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</si>
  <si>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</si>
  <si>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</si>
  <si>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</si>
  <si>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</si>
  <si>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</si>
  <si>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</si>
  <si>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</si>
  <si>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</si>
  <si>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</si>
  <si>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</si>
  <si>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</si>
  <si>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</si>
  <si>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</si>
  <si>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</si>
  <si>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</si>
  <si>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</si>
  <si>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</si>
  <si>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</si>
  <si>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</si>
  <si>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</si>
  <si>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</si>
  <si>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</si>
  <si>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</si>
  <si>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</si>
  <si>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</si>
  <si>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</si>
  <si>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</si>
  <si>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</si>
  <si>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</si>
  <si>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</si>
  <si>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</si>
  <si>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</si>
  <si>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</si>
  <si>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</si>
  <si>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</si>
  <si>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</si>
  <si>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</si>
  <si>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</si>
  <si>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</si>
  <si>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</si>
  <si>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</si>
  <si>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</si>
  <si>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</si>
  <si>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</si>
  <si>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</si>
  <si>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</si>
  <si>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</si>
  <si>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</si>
  <si>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</si>
  <si>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</si>
  <si>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</si>
  <si>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</si>
  <si>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</si>
  <si>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</si>
  <si>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</si>
  <si>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</si>
  <si>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</si>
  <si>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</si>
  <si>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</si>
  <si>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</si>
  <si>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</si>
  <si>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</si>
  <si>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</si>
  <si>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</si>
  <si>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</si>
  <si>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</si>
  <si>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</si>
  <si>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</si>
  <si>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</si>
  <si>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</si>
  <si>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</si>
  <si>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</si>
  <si>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</si>
  <si>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</si>
  <si>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</si>
  <si>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</si>
  <si>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</si>
  <si>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</si>
  <si>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</si>
  <si>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</si>
  <si>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</si>
  <si>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</si>
  <si>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</si>
  <si>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</si>
  <si>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</si>
  <si>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</si>
  <si>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</si>
  <si>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</si>
  <si>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</si>
  <si>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</si>
  <si>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</si>
  <si>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</si>
  <si>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</si>
  <si>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</si>
  <si>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</si>
  <si>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</si>
  <si>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</si>
  <si>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</si>
  <si>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</si>
  <si>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</si>
  <si>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</si>
  <si>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</si>
  <si>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</si>
  <si>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</si>
  <si>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</si>
  <si>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</si>
  <si>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</si>
  <si>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</si>
  <si>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</si>
  <si>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</si>
  <si>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</si>
  <si>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</si>
  <si>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</si>
  <si>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</si>
  <si>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</si>
  <si>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</si>
  <si>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</si>
  <si>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</si>
  <si>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</si>
  <si>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</si>
  <si>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</si>
  <si>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</si>
  <si>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</si>
  <si>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</si>
  <si>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</si>
  <si>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</si>
  <si>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</si>
  <si>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</si>
  <si>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</si>
  <si>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</si>
  <si>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</si>
  <si>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</si>
  <si>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</si>
  <si>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</si>
  <si>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</si>
  <si>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</si>
  <si>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</si>
  <si>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</si>
  <si>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</si>
  <si>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</si>
  <si>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</si>
  <si>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</si>
  <si>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</si>
  <si>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</si>
  <si>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</si>
  <si>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</si>
  <si>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</si>
  <si>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</si>
  <si>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</si>
  <si>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</si>
  <si>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</si>
  <si>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</si>
  <si>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</si>
  <si>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</si>
  <si>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</si>
  <si>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</si>
  <si>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</si>
  <si>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</si>
  <si>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</si>
  <si>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</si>
  <si>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</si>
  <si>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</si>
  <si>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</si>
  <si>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</si>
  <si>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</si>
  <si>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</si>
  <si>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</si>
  <si>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</si>
  <si>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</si>
  <si>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</si>
  <si>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</si>
  <si>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</si>
  <si>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</si>
  <si>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</si>
  <si>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</si>
  <si>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</si>
  <si>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</si>
  <si>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</si>
  <si>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</si>
  <si>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</si>
  <si>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</si>
  <si>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</si>
  <si>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</si>
  <si>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</si>
  <si>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</si>
  <si>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</si>
  <si>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</si>
  <si>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</si>
  <si>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</si>
  <si>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</si>
  <si>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</si>
  <si>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</si>
  <si>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</si>
  <si>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</si>
  <si>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</si>
  <si>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</si>
  <si>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</si>
  <si>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</si>
  <si>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</si>
  <si>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</si>
  <si>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</si>
  <si>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</si>
  <si>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</si>
  <si>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</si>
  <si>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</si>
  <si>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</si>
  <si>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</si>
  <si>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</si>
  <si>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</si>
  <si>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</si>
  <si>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</si>
  <si>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</si>
  <si>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</si>
  <si>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</si>
  <si>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</si>
  <si>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</si>
  <si>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</si>
  <si>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</si>
  <si>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</si>
  <si>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</si>
  <si>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</si>
  <si>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</si>
  <si>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</si>
  <si>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</si>
  <si>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</si>
  <si>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</si>
  <si>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</si>
  <si>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</si>
  <si>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</si>
  <si>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</si>
  <si>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</si>
  <si>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</si>
  <si>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</si>
  <si>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</si>
  <si>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</si>
  <si>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</si>
  <si>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</si>
  <si>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</si>
  <si>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</si>
  <si>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</si>
  <si>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</si>
  <si>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</si>
  <si>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</si>
  <si>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</si>
  <si>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</si>
  <si>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</si>
  <si>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</si>
  <si>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</si>
  <si>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</si>
  <si>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</si>
  <si>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</si>
  <si>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</si>
  <si>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</si>
  <si>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</si>
  <si>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</si>
  <si>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</si>
  <si>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</si>
  <si>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</si>
  <si>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</si>
  <si>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</si>
  <si>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</si>
  <si>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</si>
  <si>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</si>
  <si>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</si>
  <si>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</si>
  <si>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</si>
  <si>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</si>
  <si>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</si>
  <si>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</si>
  <si>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</si>
  <si>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</si>
  <si>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</si>
  <si>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</si>
  <si>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</si>
  <si>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</si>
  <si>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</si>
  <si>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</si>
  <si>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</si>
  <si>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</si>
  <si>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</si>
  <si>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</si>
  <si>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</si>
  <si>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</si>
  <si>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</si>
  <si>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</si>
  <si>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</si>
  <si>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</si>
  <si>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</si>
  <si>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</si>
  <si>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</si>
  <si>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</si>
  <si>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</si>
  <si>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</si>
  <si>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</si>
  <si>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</si>
  <si>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</si>
  <si>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</si>
  <si>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</si>
  <si>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</si>
  <si>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</si>
  <si>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</si>
  <si>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</si>
  <si>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</si>
  <si>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</si>
  <si>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</si>
  <si>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</si>
  <si>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</si>
  <si>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</si>
  <si>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</si>
  <si>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</si>
  <si>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</si>
  <si>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</si>
  <si>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</si>
  <si>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</si>
  <si>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</si>
  <si>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</si>
  <si>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</si>
  <si>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</si>
  <si>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</si>
  <si>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</si>
  <si>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</si>
  <si>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</si>
  <si>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</si>
  <si>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</si>
  <si>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</si>
  <si>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</si>
  <si>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</si>
  <si>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</si>
  <si>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</si>
  <si>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</si>
  <si>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</si>
  <si>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</si>
  <si>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</si>
  <si>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</si>
  <si>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</si>
  <si>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</si>
  <si>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</si>
  <si>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</si>
  <si>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</si>
  <si>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</si>
  <si>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</si>
  <si>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</si>
  <si>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</si>
  <si>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</si>
  <si>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</si>
  <si>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</si>
  <si>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</si>
  <si>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</si>
  <si>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</si>
  <si>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</si>
  <si>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</si>
  <si>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</si>
  <si>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</si>
  <si>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</si>
  <si>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</si>
  <si>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</si>
  <si>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</si>
  <si>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</si>
  <si>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</si>
  <si>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</si>
  <si>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</si>
  <si>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</si>
  <si>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</si>
  <si>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</si>
  <si>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</si>
  <si>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</si>
  <si>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</si>
  <si>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</si>
  <si>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</si>
  <si>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</si>
  <si>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</si>
  <si>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</si>
  <si>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</si>
  <si>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</si>
  <si>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</si>
  <si>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</si>
  <si>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</si>
  <si>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</si>
  <si>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</si>
  <si>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</si>
  <si>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</si>
  <si>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</si>
  <si>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</si>
  <si>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</si>
  <si>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</si>
  <si>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</si>
  <si>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</si>
  <si>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</si>
  <si>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</si>
  <si>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</si>
  <si>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</si>
  <si>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</si>
  <si>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</si>
  <si>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</si>
  <si>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</si>
  <si>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</si>
  <si>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</si>
  <si>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</si>
  <si>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</si>
  <si>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</si>
  <si>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</si>
  <si>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</si>
  <si>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</si>
  <si>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</si>
  <si>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</si>
  <si>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</si>
  <si>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</si>
  <si>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</si>
  <si>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</si>
  <si>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</si>
  <si>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</si>
  <si>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</si>
  <si>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</si>
  <si>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</si>
  <si>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</si>
  <si>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</si>
  <si>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</si>
  <si>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</si>
  <si>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</si>
  <si>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</si>
  <si>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</si>
  <si>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</si>
  <si>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</si>
  <si>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</si>
  <si>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</si>
  <si>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</si>
  <si>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</si>
  <si>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</si>
  <si>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</si>
  <si>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</si>
  <si>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</si>
  <si>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</si>
  <si>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</si>
  <si>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</si>
  <si>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</si>
  <si>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</si>
  <si>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</si>
  <si>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</si>
  <si>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</si>
  <si>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</si>
  <si>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</si>
  <si>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</si>
  <si>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</si>
  <si>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</si>
  <si>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</si>
  <si>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</si>
  <si>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</si>
  <si>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</si>
  <si>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</si>
  <si>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</si>
  <si>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</si>
  <si>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</si>
  <si>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</si>
  <si>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</si>
  <si>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</si>
  <si>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</si>
  <si>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</si>
  <si>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</si>
  <si>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</si>
  <si>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</si>
  <si>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</si>
  <si>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</si>
  <si>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</si>
  <si>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</si>
  <si>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</si>
  <si>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</si>
  <si>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</si>
  <si>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</si>
  <si>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</si>
  <si>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</si>
  <si>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</si>
  <si>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</si>
  <si>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</si>
  <si>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</si>
  <si>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</si>
  <si>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</si>
  <si>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</si>
  <si>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</si>
  <si>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</si>
  <si>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</si>
  <si>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</si>
  <si>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</si>
  <si>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</si>
  <si>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</si>
  <si>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</si>
  <si>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</si>
  <si>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</si>
  <si>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</si>
  <si>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</si>
  <si>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</si>
  <si>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</si>
  <si>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</si>
  <si>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</si>
  <si>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</si>
  <si>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</si>
  <si>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</si>
  <si>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</si>
  <si>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</si>
  <si>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</si>
  <si>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</si>
  <si>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</si>
  <si>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</si>
  <si>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</si>
  <si>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</si>
  <si>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</si>
  <si>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</si>
  <si>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</si>
  <si>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</si>
  <si>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</si>
  <si>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</si>
  <si>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</si>
  <si>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</si>
  <si>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</si>
  <si>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</si>
  <si>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</si>
  <si>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</si>
  <si>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</si>
  <si>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</si>
  <si>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</si>
  <si>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</si>
  <si>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</si>
  <si>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</si>
  <si>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</si>
  <si>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</si>
  <si>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</si>
  <si>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</si>
  <si>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</si>
  <si>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</si>
  <si>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</si>
  <si>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</si>
  <si>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</si>
  <si>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</si>
  <si>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</si>
  <si>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</si>
  <si>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</si>
  <si>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</si>
  <si>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</si>
  <si>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</si>
  <si>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</si>
  <si>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</si>
  <si>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</si>
  <si>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</si>
  <si>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</si>
  <si>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</si>
  <si>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</si>
  <si>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</si>
  <si>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</si>
  <si>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</si>
  <si>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</si>
  <si>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</si>
  <si>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</si>
  <si>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</si>
  <si>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</si>
  <si>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</si>
  <si>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</si>
  <si>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</si>
  <si>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</si>
  <si>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</si>
  <si>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</si>
  <si>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</si>
  <si>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</si>
  <si>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</si>
  <si>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</si>
  <si>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</si>
  <si>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</si>
  <si>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</si>
  <si>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</si>
  <si>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</si>
  <si>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</si>
  <si>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</si>
  <si>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</si>
  <si>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</si>
  <si>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</si>
  <si>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</si>
  <si>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</si>
  <si>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</si>
  <si>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</si>
  <si>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</si>
  <si>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</si>
  <si>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</si>
  <si>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</si>
  <si>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</si>
  <si>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</si>
  <si>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</si>
  <si>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</si>
  <si>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</si>
  <si>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</si>
  <si>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</si>
  <si>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</si>
  <si>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</si>
  <si>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</si>
  <si>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</si>
  <si>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</si>
  <si>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</si>
  <si>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</si>
  <si>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</si>
  <si>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</si>
  <si>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</si>
  <si>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</si>
  <si>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</si>
  <si>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</si>
  <si>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</si>
  <si>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</si>
  <si>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</si>
  <si>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</si>
  <si>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</si>
  <si>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</si>
  <si>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</si>
  <si>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</si>
  <si>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</si>
  <si>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</si>
  <si>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</si>
  <si>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</si>
  <si>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</si>
  <si>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</si>
  <si>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</si>
  <si>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</si>
  <si>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</si>
  <si>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</si>
  <si>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</si>
  <si>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</si>
  <si>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</si>
  <si>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</si>
  <si>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</si>
  <si>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</si>
  <si>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</si>
  <si>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</si>
  <si>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</si>
  <si>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</si>
  <si>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</si>
  <si>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</si>
  <si>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</si>
  <si>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</si>
  <si>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</si>
  <si>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</si>
  <si>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</si>
  <si>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</si>
  <si>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</si>
  <si>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</si>
  <si>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</si>
  <si>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</si>
  <si>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</si>
  <si>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</si>
  <si>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</si>
  <si>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</si>
  <si>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</si>
  <si>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</si>
  <si>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</si>
  <si>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</si>
  <si>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</si>
  <si>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</si>
  <si>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</si>
  <si>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</si>
  <si>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</si>
  <si>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</si>
  <si>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</si>
  <si>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</si>
  <si>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</si>
  <si>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</si>
  <si>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</si>
  <si>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</si>
  <si>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</si>
  <si>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</si>
  <si>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</si>
  <si>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</si>
  <si>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</si>
  <si>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</si>
  <si>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</si>
  <si>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</si>
  <si>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</si>
  <si>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</si>
  <si>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</si>
  <si>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</si>
  <si>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</si>
  <si>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</si>
  <si>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</si>
  <si>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</si>
  <si>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</si>
  <si>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</si>
  <si>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</si>
  <si>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</si>
  <si>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</si>
  <si>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</si>
  <si>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</si>
  <si>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</si>
  <si>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</si>
  <si>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</si>
  <si>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</si>
  <si>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</si>
  <si>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</si>
  <si>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</si>
  <si>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</si>
  <si>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</si>
  <si>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</si>
  <si>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</si>
  <si>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</si>
  <si>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</si>
  <si>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</si>
  <si>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</si>
  <si>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</si>
  <si>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</si>
  <si>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</si>
  <si>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</si>
  <si>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</si>
  <si>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</si>
  <si>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</si>
  <si>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</si>
  <si>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</si>
  <si>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</si>
  <si>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</si>
  <si>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</si>
  <si>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</si>
  <si>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</si>
  <si>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</si>
  <si>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</si>
  <si>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</si>
  <si>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</si>
  <si>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</si>
  <si>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</si>
  <si>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</si>
  <si>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</si>
  <si>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</si>
  <si>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</si>
  <si>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</si>
  <si>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</si>
  <si>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</si>
  <si>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</si>
  <si>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</si>
  <si>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</si>
  <si>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</si>
  <si>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</si>
  <si>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</si>
  <si>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</si>
  <si>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</si>
  <si>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</si>
  <si>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</si>
  <si>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</si>
  <si>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</si>
  <si>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</si>
  <si>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</si>
  <si>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</si>
  <si>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</si>
  <si>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</si>
  <si>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</si>
  <si>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</si>
  <si>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</si>
  <si>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</si>
  <si>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</si>
  <si>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</si>
  <si>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</si>
  <si>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</si>
  <si>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</si>
  <si>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</si>
  <si>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</si>
  <si>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</si>
  <si>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</si>
  <si>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</si>
  <si>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</si>
  <si>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</si>
  <si>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</si>
  <si>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</si>
  <si>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</si>
  <si>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</si>
  <si>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</si>
  <si>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</si>
  <si>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</si>
  <si>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</si>
  <si>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</si>
  <si>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</si>
  <si>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</si>
  <si>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</si>
  <si>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</si>
  <si>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</si>
  <si>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</si>
  <si>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</si>
  <si>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</si>
  <si>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</si>
  <si>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</si>
  <si>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</si>
  <si>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</si>
  <si>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</si>
  <si>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</si>
  <si>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</si>
  <si>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</si>
  <si>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</si>
  <si>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</si>
  <si>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</si>
  <si>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</si>
  <si>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</si>
  <si>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</si>
  <si>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</si>
  <si>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</si>
  <si>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</si>
  <si>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</si>
  <si>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</si>
  <si>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</si>
  <si>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</si>
  <si>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</si>
  <si>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</si>
  <si>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</si>
  <si>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</si>
  <si>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</si>
  <si>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</si>
  <si>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</si>
  <si>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</si>
  <si>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</si>
  <si>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</si>
  <si>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</si>
  <si>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</si>
  <si>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</si>
  <si>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</si>
  <si>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</si>
  <si>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</si>
  <si>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</si>
  <si>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</si>
  <si>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</si>
  <si>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</si>
  <si>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</si>
  <si>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</si>
  <si>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</si>
  <si>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</si>
  <si>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</si>
  <si>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</si>
  <si>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</si>
  <si>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</si>
  <si>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</si>
  <si>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</si>
  <si>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</si>
  <si>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</si>
  <si>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</si>
  <si>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</si>
  <si>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</si>
  <si>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</si>
  <si>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</si>
  <si>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</si>
  <si>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</si>
  <si>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</si>
  <si>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</si>
  <si>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</si>
  <si>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</si>
  <si>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</si>
  <si>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</si>
  <si>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</si>
  <si>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</si>
  <si>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</si>
  <si>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</si>
  <si>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</si>
  <si>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</si>
  <si>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</si>
  <si>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</si>
  <si>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</si>
  <si>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</si>
  <si>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</si>
  <si>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</si>
  <si>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</si>
  <si>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</si>
  <si>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</si>
  <si>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</si>
  <si>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</si>
  <si>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</si>
  <si>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</si>
  <si>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</si>
  <si>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</si>
  <si>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</si>
  <si>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</si>
  <si>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</si>
  <si>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</si>
  <si>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</si>
  <si>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</si>
  <si>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</si>
  <si>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</si>
  <si>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</si>
  <si>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</si>
  <si>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</si>
  <si>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</si>
  <si>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</si>
  <si>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</si>
  <si>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</si>
  <si>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</si>
  <si>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</si>
  <si>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</si>
  <si>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</si>
  <si>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</si>
  <si>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</si>
  <si>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</si>
  <si>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</si>
  <si>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</si>
  <si>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</si>
  <si>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</si>
  <si>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</si>
  <si>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</si>
  <si>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</si>
  <si>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</si>
  <si>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</si>
  <si>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</si>
  <si>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</si>
  <si>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</si>
  <si>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</si>
  <si>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</si>
  <si>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</si>
  <si>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</si>
  <si>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</si>
  <si>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</si>
  <si>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</si>
  <si>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</si>
  <si>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</si>
  <si>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</si>
  <si>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</si>
  <si>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</si>
  <si>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</si>
  <si>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</si>
  <si>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</si>
  <si>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</si>
  <si>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</si>
  <si>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</si>
  <si>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</si>
  <si>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</si>
  <si>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</si>
  <si>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</si>
  <si>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</si>
  <si>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</si>
  <si>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</si>
  <si>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</si>
  <si>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</si>
  <si>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</si>
  <si>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</si>
  <si>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</si>
  <si>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</si>
  <si>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</si>
  <si>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</si>
  <si>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</si>
  <si>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</si>
  <si>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</si>
  <si>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</si>
  <si>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</si>
  <si>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</si>
  <si>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</si>
  <si>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</si>
  <si>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</si>
  <si>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</si>
  <si>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</si>
  <si>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</si>
  <si>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</si>
  <si>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</si>
  <si>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</si>
  <si>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</si>
  <si>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</si>
  <si>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</si>
  <si>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</si>
  <si>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</si>
  <si>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</si>
  <si>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</si>
  <si>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</si>
  <si>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</si>
  <si>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</si>
  <si>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</si>
  <si>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</si>
  <si>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</si>
  <si>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</si>
  <si>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</si>
  <si>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</si>
  <si>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</si>
  <si>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</si>
  <si>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</si>
  <si>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</si>
  <si>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</si>
  <si>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</si>
  <si>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</si>
  <si>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</si>
  <si>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</si>
  <si>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</si>
  <si>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</si>
  <si>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</si>
  <si>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</si>
  <si>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</si>
  <si>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</si>
  <si>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</si>
  <si>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</si>
  <si>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</si>
  <si>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</si>
  <si>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</si>
  <si>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</si>
  <si>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</si>
  <si>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</si>
  <si>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</si>
  <si>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</si>
  <si>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</si>
  <si>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</si>
  <si>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</si>
  <si>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</si>
  <si>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</si>
  <si>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</si>
  <si>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</si>
  <si>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</si>
  <si>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</si>
  <si>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</si>
  <si>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</si>
  <si>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</si>
  <si>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</si>
  <si>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</si>
  <si>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</si>
  <si>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</si>
  <si>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</si>
  <si>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</si>
  <si>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</si>
  <si>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</si>
  <si>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</si>
  <si>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</si>
  <si>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</si>
  <si>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</si>
  <si>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</si>
  <si>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</si>
  <si>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</si>
  <si>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</si>
  <si>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</si>
  <si>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</si>
  <si>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</si>
  <si>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</si>
  <si>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</si>
  <si>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</si>
  <si>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</si>
  <si>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</si>
  <si>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</si>
  <si>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</si>
  <si>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</si>
  <si>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</si>
  <si>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</si>
  <si>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</si>
  <si>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</si>
  <si>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</si>
  <si>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</si>
  <si>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</si>
  <si>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</si>
  <si>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</si>
  <si>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</si>
  <si>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</si>
  <si>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</si>
  <si>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</si>
  <si>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</si>
  <si>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</si>
  <si>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</si>
  <si>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</si>
  <si>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</si>
  <si>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</si>
  <si>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</si>
  <si>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</si>
  <si>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</si>
  <si>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</si>
  <si>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</si>
  <si>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</si>
  <si>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</si>
  <si>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</si>
  <si>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</si>
  <si>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</si>
  <si>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</si>
  <si>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</si>
  <si>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</si>
  <si>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</si>
  <si>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</si>
  <si>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</si>
  <si>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</si>
  <si>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</si>
  <si>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</si>
  <si>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</si>
  <si>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</si>
  <si>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</si>
  <si>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</si>
  <si>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</si>
  <si>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</si>
  <si>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</si>
  <si>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</si>
  <si>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</si>
  <si>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</si>
  <si>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</si>
  <si>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</si>
  <si>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</si>
  <si>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</si>
  <si>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</si>
  <si>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</si>
  <si>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</si>
  <si>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</si>
  <si>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</si>
  <si>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</si>
  <si>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</si>
  <si>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</si>
  <si>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</si>
  <si>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</si>
  <si>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</si>
  <si>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</si>
  <si>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</si>
  <si>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</si>
  <si>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</si>
  <si>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</si>
  <si>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</si>
  <si>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</si>
  <si>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</si>
  <si>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</si>
  <si>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</si>
  <si>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</si>
  <si>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</si>
  <si>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</si>
  <si>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</si>
  <si>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</si>
  <si>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</si>
  <si>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</si>
  <si>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</si>
  <si>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</si>
  <si>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</si>
  <si>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</si>
  <si>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</si>
  <si>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</si>
  <si>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</si>
  <si>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</si>
  <si>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</si>
  <si>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</si>
  <si>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</si>
  <si>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</si>
  <si>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</si>
  <si>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</si>
  <si>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</si>
  <si>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</si>
  <si>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</si>
  <si>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</si>
  <si>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</si>
  <si>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</si>
  <si>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</si>
  <si>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</si>
  <si>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</si>
  <si>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</si>
  <si>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</si>
  <si>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</si>
  <si>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</si>
  <si>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</si>
  <si>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</si>
  <si>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</si>
  <si>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</si>
  <si>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</si>
  <si>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</si>
  <si>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</si>
  <si>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</si>
  <si>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</si>
  <si>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</si>
  <si>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</si>
  <si>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</si>
  <si>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</si>
  <si>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</si>
  <si>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</si>
  <si>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</si>
  <si>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</si>
  <si>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</si>
  <si>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</si>
  <si>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</si>
  <si>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</si>
  <si>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</si>
  <si>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</si>
  <si>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</si>
  <si>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</si>
  <si>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</si>
  <si>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</si>
  <si>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</si>
  <si>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</si>
  <si>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</si>
  <si>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</si>
  <si>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</si>
  <si>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</si>
  <si>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</si>
  <si>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</si>
  <si>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</si>
  <si>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</si>
  <si>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</si>
  <si>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</si>
  <si>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</si>
  <si>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</si>
  <si>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</si>
  <si>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</si>
  <si>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</si>
  <si>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</si>
  <si>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</si>
  <si>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</si>
  <si>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</si>
  <si>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</si>
  <si>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</si>
  <si>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</si>
  <si>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</si>
  <si>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</si>
  <si>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</si>
  <si>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</si>
  <si>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</si>
  <si>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</si>
  <si>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</si>
  <si>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</si>
  <si>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</si>
  <si>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</si>
  <si>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</si>
  <si>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</si>
  <si>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</si>
  <si>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</si>
  <si>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</si>
  <si>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</si>
  <si>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</si>
  <si>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</si>
  <si>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</si>
  <si>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</si>
  <si>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</si>
  <si>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</si>
  <si>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</si>
  <si>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</si>
  <si>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</si>
  <si>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</si>
  <si>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</si>
  <si>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</si>
  <si>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</si>
  <si>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</si>
  <si>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</si>
  <si>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</si>
  <si>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</si>
  <si>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</si>
  <si>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</si>
  <si>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</si>
  <si>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</si>
  <si>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</si>
  <si>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</si>
  <si>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</si>
  <si>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</si>
  <si>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</si>
  <si>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</si>
  <si>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</si>
  <si>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</si>
  <si>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</si>
  <si>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</si>
  <si>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</si>
  <si>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</si>
  <si>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</si>
  <si>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</si>
  <si>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</si>
  <si>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</si>
  <si>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</si>
  <si>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</si>
  <si>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</si>
  <si>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</si>
  <si>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</si>
  <si>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</si>
  <si>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</si>
  <si>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</si>
  <si>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</si>
  <si>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</si>
  <si>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</si>
  <si>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</si>
  <si>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</si>
  <si>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</si>
  <si>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</si>
  <si>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</si>
  <si>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</si>
  <si>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</si>
  <si>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</si>
  <si>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</si>
  <si>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</si>
  <si>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</si>
  <si>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</si>
  <si>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</si>
  <si>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</si>
  <si>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</si>
  <si>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</si>
  <si>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</si>
  <si>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</si>
  <si>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</si>
  <si>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</si>
  <si>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</si>
  <si>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</si>
  <si>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</si>
  <si>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</si>
  <si>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</si>
  <si>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</si>
  <si>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</si>
  <si>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</si>
  <si>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</si>
  <si>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</si>
  <si>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</si>
  <si>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</si>
  <si>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</si>
  <si>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</si>
  <si>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</si>
  <si>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</si>
  <si>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</si>
  <si>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</si>
  <si>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</si>
  <si>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</si>
  <si>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</si>
  <si>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</si>
  <si>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</si>
  <si>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</si>
  <si>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</si>
  <si>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</si>
  <si>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</si>
  <si>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</si>
  <si>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</si>
  <si>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</si>
  <si>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</si>
  <si>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</si>
  <si>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</si>
  <si>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</si>
  <si>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</si>
  <si>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</si>
  <si>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</si>
  <si>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</si>
  <si>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</si>
  <si>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</si>
  <si>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</si>
  <si>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</si>
  <si>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</si>
  <si>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</si>
  <si>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</si>
  <si>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</si>
  <si>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</si>
  <si>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</si>
  <si>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</si>
  <si>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</si>
  <si>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</si>
  <si>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</si>
  <si>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</si>
  <si>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</si>
  <si>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</si>
  <si>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</si>
  <si>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</si>
  <si>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</si>
  <si>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</si>
  <si>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</si>
  <si>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</si>
  <si>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</si>
  <si>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</si>
  <si>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</si>
  <si>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</si>
  <si>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</si>
  <si>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</si>
  <si>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</si>
  <si>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</si>
  <si>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</si>
  <si>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</si>
  <si>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</si>
  <si>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</si>
  <si>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</si>
  <si>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</si>
  <si>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</si>
  <si>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</si>
  <si>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</si>
  <si>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</si>
  <si>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</si>
  <si>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</si>
  <si>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</si>
  <si>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</si>
  <si>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</si>
  <si>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</si>
  <si>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</si>
  <si>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</si>
  <si>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</si>
  <si>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</si>
  <si>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</si>
  <si>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</si>
  <si>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</si>
  <si>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</si>
  <si>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</si>
  <si>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</si>
  <si>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</si>
  <si>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</si>
  <si>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</si>
  <si>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</si>
  <si>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</si>
  <si>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</si>
  <si>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</si>
  <si>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</si>
  <si>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</si>
  <si>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</si>
  <si>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</si>
  <si>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</si>
  <si>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</si>
  <si>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</si>
  <si>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</si>
  <si>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</si>
  <si>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</si>
  <si>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</si>
  <si>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</si>
  <si>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</si>
  <si>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</si>
  <si>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</si>
  <si>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</si>
  <si>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</si>
  <si>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</si>
  <si>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</si>
  <si>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</si>
  <si>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</si>
  <si>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</si>
  <si>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</si>
  <si>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</si>
  <si>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</si>
  <si>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</si>
  <si>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</si>
  <si>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</si>
  <si>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</si>
  <si>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</si>
  <si>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</si>
  <si>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</si>
  <si>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</si>
  <si>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</si>
  <si>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</si>
  <si>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</si>
  <si>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</si>
  <si>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</si>
  <si>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</si>
  <si>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</si>
  <si>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</si>
  <si>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</si>
  <si>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</si>
  <si>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</si>
  <si>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</si>
  <si>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</si>
  <si>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</si>
  <si>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</si>
  <si>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</si>
  <si>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</si>
  <si>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</si>
  <si>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</si>
  <si>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</si>
  <si>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</si>
  <si>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</si>
  <si>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</si>
  <si>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</si>
  <si>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</si>
  <si>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</si>
  <si>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</si>
  <si>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</si>
  <si>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</si>
  <si>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</si>
  <si>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</si>
  <si>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</si>
  <si>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</si>
  <si>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</si>
  <si>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</si>
  <si>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</si>
  <si>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</si>
  <si>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</si>
  <si>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</si>
  <si>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</si>
  <si>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</si>
  <si>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</si>
  <si>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</si>
  <si>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</si>
  <si>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</si>
  <si>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</si>
  <si>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</si>
  <si>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</si>
  <si>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</si>
  <si>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</si>
  <si>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</si>
  <si>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</si>
  <si>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</si>
  <si>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</si>
  <si>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</si>
  <si>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</si>
  <si>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</si>
  <si>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</si>
  <si>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</si>
  <si>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</si>
  <si>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</si>
  <si>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</si>
  <si>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</si>
  <si>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</si>
  <si>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</si>
  <si>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</si>
  <si>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</si>
  <si>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</si>
  <si>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</si>
  <si>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</si>
  <si>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</si>
  <si>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</si>
  <si>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</si>
  <si>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</si>
  <si>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</si>
  <si>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</si>
  <si>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</si>
  <si>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</si>
  <si>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</si>
  <si>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</si>
  <si>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</si>
  <si>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</si>
  <si>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</si>
  <si>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</si>
  <si>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</si>
  <si>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</si>
  <si>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</si>
  <si>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</si>
  <si>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</si>
  <si>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</si>
  <si>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</si>
  <si>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</si>
  <si>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</si>
  <si>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</si>
  <si>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</si>
  <si>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</si>
  <si>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</si>
  <si>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</si>
  <si>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</si>
  <si>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</si>
  <si>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</si>
  <si>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</si>
  <si>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</si>
  <si>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</si>
  <si>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</si>
  <si>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</si>
  <si>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</si>
  <si>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</si>
  <si>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</si>
  <si>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</si>
  <si>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</si>
  <si>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</si>
  <si>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</si>
  <si>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</si>
  <si>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</si>
  <si>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</si>
  <si>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</si>
  <si>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</si>
  <si>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</si>
  <si>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</si>
  <si>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</si>
  <si>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</si>
  <si>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</si>
  <si>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</si>
  <si>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</si>
  <si>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</si>
  <si>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</si>
  <si>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</si>
  <si>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</si>
  <si>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</si>
  <si>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</si>
  <si>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</si>
  <si>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</si>
  <si>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</si>
  <si>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</si>
  <si>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</si>
  <si>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</si>
  <si>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</si>
  <si>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</si>
  <si>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</si>
  <si>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</si>
  <si>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</si>
  <si>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</si>
  <si>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</si>
  <si>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</si>
  <si>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</si>
  <si>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</si>
  <si>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</si>
  <si>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</si>
  <si>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</si>
  <si>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</si>
  <si>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</si>
  <si>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</si>
  <si>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</si>
  <si>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</si>
  <si>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</si>
  <si>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</si>
  <si>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</si>
  <si>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</si>
  <si>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</si>
  <si>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</si>
  <si>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</si>
  <si>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</si>
  <si>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</si>
  <si>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</si>
  <si>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</si>
  <si>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</si>
  <si>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</si>
  <si>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</si>
  <si>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</si>
  <si>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</si>
  <si>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</si>
  <si>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</si>
  <si>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</si>
  <si>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</si>
  <si>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</si>
  <si>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</si>
  <si>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</si>
  <si>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</si>
  <si>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</si>
  <si>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</si>
  <si>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</si>
  <si>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</si>
  <si>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</si>
  <si>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</si>
  <si>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</si>
  <si>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</si>
  <si>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</si>
  <si>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</si>
  <si>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</si>
  <si>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</si>
  <si>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</si>
  <si>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</si>
  <si>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</si>
  <si>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</si>
  <si>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</si>
  <si>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</si>
  <si>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</si>
  <si>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</si>
  <si>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</si>
  <si>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</si>
  <si>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</si>
  <si>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</si>
  <si>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</si>
  <si>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</si>
  <si>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</si>
  <si>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</si>
  <si>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</si>
  <si>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</si>
  <si>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</si>
  <si>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</si>
  <si>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</si>
  <si>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</si>
  <si>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</si>
  <si>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</si>
  <si>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</si>
  <si>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</si>
  <si>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</si>
  <si>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</si>
  <si>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</si>
  <si>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</si>
  <si>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</si>
  <si>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</si>
  <si>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</si>
  <si>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</si>
  <si>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</si>
  <si>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</si>
  <si>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</si>
  <si>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</si>
  <si>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</si>
  <si>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</si>
  <si>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</si>
  <si>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</si>
  <si>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</si>
  <si>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</si>
  <si>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</si>
  <si>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</si>
  <si>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</si>
  <si>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</si>
  <si>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</si>
  <si>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</si>
  <si>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</si>
  <si>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</si>
  <si>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</si>
  <si>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</si>
  <si>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</si>
  <si>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</si>
  <si>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</si>
  <si>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</si>
  <si>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</si>
  <si>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</si>
  <si>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</si>
  <si>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</si>
  <si>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</si>
  <si>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</si>
  <si>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</si>
  <si>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</si>
  <si>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</si>
  <si>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</si>
  <si>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</si>
  <si>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</si>
  <si>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</si>
  <si>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</si>
  <si>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</si>
  <si>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</si>
  <si>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</si>
  <si>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</si>
  <si>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</si>
  <si>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</si>
  <si>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</si>
  <si>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</si>
  <si>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</si>
  <si>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</si>
  <si>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</si>
  <si>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</si>
  <si>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</si>
  <si>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</si>
  <si>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</si>
  <si>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</si>
  <si>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</si>
  <si>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</si>
  <si>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</si>
  <si>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</si>
  <si>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</si>
  <si>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</si>
  <si>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</si>
  <si>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</si>
  <si>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</si>
  <si>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</si>
  <si>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</si>
  <si>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</si>
  <si>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</si>
  <si>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</si>
  <si>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</si>
  <si>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</si>
  <si>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</si>
  <si>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</si>
  <si>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</si>
  <si>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</si>
  <si>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</si>
  <si>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</si>
  <si>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</si>
  <si>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</si>
  <si>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</si>
  <si>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</si>
  <si>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</si>
  <si>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</si>
  <si>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</si>
  <si>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</si>
  <si>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</si>
  <si>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</si>
  <si>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</si>
  <si>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</si>
  <si>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</si>
  <si>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</si>
  <si>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</si>
  <si>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</si>
  <si>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</si>
  <si>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</si>
  <si>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</si>
  <si>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</si>
  <si>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</si>
  <si>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</si>
  <si>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</si>
  <si>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</si>
  <si>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</si>
  <si>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</si>
  <si>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</si>
  <si>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</si>
  <si>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</si>
  <si>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</si>
  <si>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</si>
  <si>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</si>
  <si>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</si>
  <si>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</si>
  <si>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</si>
  <si>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</si>
  <si>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</si>
  <si>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</si>
  <si>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</si>
  <si>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</si>
  <si>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</si>
  <si>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</si>
  <si>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</si>
  <si>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</si>
  <si>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</si>
  <si>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</si>
  <si>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</si>
  <si>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</si>
  <si>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</si>
  <si>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</si>
  <si>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</si>
  <si>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</si>
  <si>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</si>
  <si>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</si>
  <si>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</si>
  <si>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</si>
  <si>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</si>
  <si>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</si>
  <si>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</si>
  <si>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</si>
  <si>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</si>
  <si>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</si>
  <si>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</si>
  <si>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</si>
  <si>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</si>
  <si>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</si>
  <si>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</si>
  <si>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</si>
  <si>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</si>
  <si>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</si>
  <si>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</si>
  <si>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</si>
  <si>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</si>
  <si>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</si>
  <si>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</si>
  <si>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</si>
  <si>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</si>
  <si>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</si>
  <si>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</si>
  <si>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</si>
  <si>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</si>
  <si>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</si>
  <si>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</si>
  <si>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</si>
  <si>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</si>
  <si>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</si>
  <si>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</si>
  <si>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</si>
  <si>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</si>
  <si>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</si>
  <si>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</si>
  <si>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</si>
  <si>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</si>
  <si>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</si>
  <si>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</si>
  <si>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</si>
  <si>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</si>
  <si>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</si>
  <si>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</si>
  <si>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</si>
  <si>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</si>
  <si>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</si>
  <si>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</si>
  <si>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</si>
  <si>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</si>
  <si>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</si>
  <si>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</si>
  <si>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</si>
  <si>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</si>
  <si>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</si>
  <si>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</si>
  <si>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</si>
  <si>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</si>
  <si>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</si>
  <si>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</si>
  <si>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</si>
  <si>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</si>
  <si>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</si>
  <si>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</si>
  <si>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</si>
  <si>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</si>
  <si>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</si>
  <si>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</si>
  <si>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</si>
  <si>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</si>
  <si>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</si>
  <si>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</si>
  <si>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</si>
  <si>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</si>
  <si>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</si>
  <si>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</si>
  <si>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</si>
  <si>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</si>
  <si>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</si>
  <si>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</si>
  <si>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</si>
  <si>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</si>
  <si>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</si>
  <si>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</si>
  <si>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</si>
  <si>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</si>
  <si>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</si>
  <si>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</si>
  <si>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</si>
  <si>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</si>
  <si>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</si>
  <si>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</si>
  <si>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</si>
  <si>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</si>
  <si>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</si>
  <si>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</si>
  <si>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</si>
  <si>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</si>
  <si>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</si>
  <si>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</si>
  <si>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</si>
  <si>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</si>
  <si>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</si>
  <si>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</si>
  <si>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</si>
  <si>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</si>
  <si>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</si>
  <si>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</si>
  <si>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</si>
  <si>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</si>
  <si>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</si>
  <si>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</si>
  <si>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</si>
  <si>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</si>
  <si>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</si>
  <si>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</si>
  <si>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</si>
  <si>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</si>
  <si>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</si>
  <si>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</si>
  <si>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</si>
  <si>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</si>
  <si>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</si>
  <si>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</si>
  <si>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</si>
  <si>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</si>
  <si>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</si>
  <si>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</si>
  <si>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</si>
  <si>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</si>
  <si>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</si>
  <si>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</si>
  <si>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</si>
  <si>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</si>
  <si>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</si>
  <si>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</si>
  <si>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</si>
  <si>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</si>
  <si>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</si>
  <si>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</si>
  <si>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</si>
  <si>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</si>
  <si>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</si>
  <si>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</si>
  <si>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</si>
  <si>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</si>
  <si>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</si>
  <si>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</si>
  <si>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</si>
  <si>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</si>
  <si>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</si>
  <si>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</si>
  <si>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</si>
  <si>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</si>
  <si>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</si>
  <si>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</si>
  <si>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</si>
  <si>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</si>
  <si>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</si>
  <si>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</si>
  <si>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</si>
  <si>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</si>
  <si>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</si>
  <si>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</si>
  <si>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</si>
  <si>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</si>
  <si>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</si>
  <si>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</si>
  <si>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</si>
  <si>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</si>
  <si>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</si>
  <si>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</si>
  <si>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</si>
  <si>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</si>
  <si>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</si>
  <si>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</si>
  <si>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</si>
  <si>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</si>
  <si>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</si>
  <si>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</si>
  <si>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</si>
  <si>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</si>
  <si>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</si>
  <si>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</si>
  <si>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</si>
  <si>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</si>
  <si>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</si>
  <si>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</si>
  <si>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</si>
  <si>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</si>
  <si>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</si>
  <si>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</si>
  <si>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</si>
  <si>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</si>
  <si>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</si>
  <si>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</si>
  <si>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</si>
  <si>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</si>
  <si>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</si>
  <si>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</si>
  <si>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</si>
  <si>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</si>
  <si>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</si>
  <si>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</si>
  <si>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</si>
  <si>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</si>
  <si>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</si>
  <si>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</si>
  <si>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</si>
  <si>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</si>
  <si>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</si>
  <si>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</si>
  <si>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</si>
  <si>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</si>
  <si>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</si>
  <si>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</si>
  <si>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</si>
  <si>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</si>
  <si>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</si>
  <si>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</si>
  <si>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</si>
  <si>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</si>
  <si>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</si>
  <si>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</si>
  <si>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</si>
  <si>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</si>
  <si>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</si>
  <si>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</si>
  <si>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</si>
  <si>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</si>
  <si>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</si>
  <si>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</si>
  <si>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</si>
  <si>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</si>
  <si>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</si>
  <si>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</si>
  <si>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</si>
  <si>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</si>
  <si>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</si>
  <si>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</si>
  <si>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</si>
  <si>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</si>
  <si>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</si>
  <si>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</si>
  <si>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</si>
  <si>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</si>
  <si>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</si>
  <si>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</si>
  <si>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</si>
  <si>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</si>
  <si>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</si>
  <si>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</si>
  <si>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</si>
  <si>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</si>
  <si>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</si>
  <si>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</si>
  <si>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</si>
  <si>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</si>
  <si>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</si>
  <si>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</si>
  <si>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</si>
  <si>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</si>
  <si>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</si>
  <si>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</si>
  <si>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</si>
  <si>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</si>
  <si>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</si>
  <si>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</si>
  <si>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</si>
  <si>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</si>
  <si>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</si>
  <si>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</si>
  <si>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</si>
  <si>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</si>
  <si>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</si>
  <si>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</si>
  <si>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</si>
  <si>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</si>
  <si>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</si>
  <si>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</si>
  <si>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</si>
  <si>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</si>
  <si>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</si>
  <si>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</si>
  <si>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</si>
  <si>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</si>
  <si>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</si>
  <si>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</si>
  <si>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</si>
  <si>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</si>
  <si>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</si>
  <si>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</si>
  <si>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</si>
  <si>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</si>
  <si>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</si>
  <si>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</si>
  <si>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</si>
  <si>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</si>
  <si>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</si>
  <si>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</si>
  <si>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</si>
  <si>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</si>
  <si>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</si>
  <si>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</si>
  <si>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</si>
  <si>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</si>
  <si>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</si>
  <si>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</si>
  <si>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</si>
  <si>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</si>
  <si>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</si>
  <si>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</si>
  <si>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</si>
  <si>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</si>
  <si>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</si>
  <si>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</si>
  <si>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</si>
  <si>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</si>
  <si>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</si>
  <si>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</si>
  <si>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</si>
  <si>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</si>
  <si>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</si>
  <si>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</si>
  <si>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</si>
  <si>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</si>
  <si>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</si>
  <si>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</si>
  <si>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</si>
  <si>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</si>
  <si>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</si>
  <si>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</si>
  <si>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</si>
  <si>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</si>
  <si>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</si>
  <si>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</si>
  <si>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</si>
  <si>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</si>
  <si>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</si>
  <si>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</si>
  <si>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</si>
  <si>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</si>
  <si>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</si>
  <si>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</si>
  <si>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</si>
  <si>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</si>
  <si>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</si>
  <si>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</si>
  <si>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</si>
  <si>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</si>
  <si>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</si>
  <si>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</si>
  <si>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</si>
  <si>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</si>
  <si>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</si>
  <si>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</si>
  <si>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</si>
  <si>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</si>
  <si>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</si>
  <si>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</si>
  <si>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</si>
  <si>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</si>
  <si>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</si>
  <si>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</si>
  <si>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</si>
  <si>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</si>
  <si>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</si>
  <si>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</si>
  <si>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</si>
  <si>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</si>
  <si>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</si>
  <si>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</si>
  <si>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</si>
  <si>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</si>
  <si>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</si>
  <si>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</si>
  <si>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</si>
  <si>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</si>
  <si>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</si>
  <si>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</si>
  <si>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</si>
  <si>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</si>
  <si>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</si>
  <si>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</si>
  <si>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</si>
  <si>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</si>
  <si>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</si>
  <si>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</si>
  <si>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</si>
  <si>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</si>
  <si>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</si>
  <si>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</si>
  <si>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</si>
  <si>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</si>
  <si>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</si>
  <si>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</si>
  <si>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</si>
  <si>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</si>
  <si>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</si>
  <si>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</si>
  <si>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</si>
  <si>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</si>
  <si>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</si>
  <si>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</si>
  <si>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</si>
  <si>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</si>
  <si>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</si>
  <si>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</si>
  <si>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</si>
  <si>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</si>
  <si>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</si>
  <si>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</si>
  <si>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</si>
  <si>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</si>
  <si>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</si>
  <si>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</si>
  <si>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</si>
  <si>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</si>
  <si>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</si>
  <si>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</si>
  <si>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</si>
  <si>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</si>
  <si>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</si>
  <si>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</si>
  <si>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</si>
  <si>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</si>
  <si>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</si>
  <si>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</si>
  <si>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</si>
  <si>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</si>
  <si>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</si>
  <si>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</si>
  <si>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</si>
  <si>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</si>
  <si>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</si>
  <si>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</si>
  <si>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</si>
  <si>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</si>
  <si>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</si>
  <si>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</si>
  <si>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</si>
  <si>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</si>
  <si>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</si>
  <si>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</si>
  <si>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</si>
  <si>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</si>
  <si>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</si>
  <si>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</si>
  <si>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</si>
  <si>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</si>
  <si>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</si>
  <si>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</si>
  <si>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</si>
  <si>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</si>
  <si>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</si>
  <si>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</si>
  <si>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</si>
  <si>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</si>
  <si>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</si>
  <si>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</si>
  <si>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</si>
  <si>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</si>
  <si>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</si>
  <si>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</si>
  <si>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</si>
  <si>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</si>
  <si>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</si>
  <si>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</si>
  <si>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</si>
  <si>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</si>
  <si>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</si>
  <si>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</si>
  <si>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</si>
  <si>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</si>
  <si>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</si>
  <si>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</si>
  <si>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</si>
  <si>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</si>
  <si>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</si>
  <si>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</si>
  <si>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</si>
  <si>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</si>
  <si>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</si>
  <si>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</si>
  <si>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</si>
  <si>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</si>
  <si>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</si>
  <si>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</si>
  <si>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</si>
  <si>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</si>
  <si>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</si>
  <si>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</si>
  <si>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</si>
  <si>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</si>
  <si>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</si>
  <si>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</si>
  <si>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</si>
  <si>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</si>
  <si>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</si>
  <si>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</si>
  <si>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</si>
  <si>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</si>
  <si>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</si>
  <si>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</si>
  <si>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</si>
  <si>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</si>
  <si>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</si>
  <si>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</si>
  <si>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</si>
  <si>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</si>
  <si>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</si>
  <si>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</si>
  <si>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</si>
  <si>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</si>
  <si>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</si>
  <si>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</si>
  <si>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</si>
  <si>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</si>
  <si>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</si>
  <si>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</si>
  <si>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</si>
  <si>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</si>
  <si>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</si>
  <si>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</si>
  <si>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</si>
  <si>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</si>
  <si>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</si>
  <si>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</si>
  <si>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</si>
  <si>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</si>
  <si>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</si>
  <si>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</si>
  <si>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</si>
  <si>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</si>
  <si>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</si>
  <si>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</si>
  <si>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</si>
  <si>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</si>
  <si>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</si>
  <si>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</si>
  <si>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</si>
  <si>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</si>
  <si>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</si>
  <si>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</si>
  <si>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</si>
  <si>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</si>
  <si>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</si>
  <si>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</si>
  <si>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</si>
  <si>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</si>
  <si>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</si>
  <si>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</si>
  <si>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</si>
  <si>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</si>
  <si>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</si>
  <si>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</si>
  <si>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</si>
  <si>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</si>
  <si>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</si>
  <si>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</si>
  <si>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</si>
  <si>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</si>
  <si>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</si>
  <si>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</si>
  <si>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</si>
  <si>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</si>
  <si>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</si>
  <si>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</si>
  <si>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</si>
  <si>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</si>
  <si>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</si>
  <si>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</si>
  <si>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</si>
  <si>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</si>
  <si>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</si>
  <si>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</si>
  <si>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</si>
  <si>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</si>
  <si>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</si>
  <si>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</si>
  <si>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</si>
  <si>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</si>
  <si>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</si>
  <si>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</si>
  <si>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</si>
  <si>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</si>
  <si>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</si>
  <si>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</si>
  <si>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</si>
  <si>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</si>
  <si>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</si>
  <si>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</si>
  <si>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</si>
  <si>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</si>
  <si>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</si>
  <si>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</si>
  <si>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</si>
  <si>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</si>
  <si>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</si>
  <si>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</si>
  <si>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</si>
  <si>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</si>
  <si>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</si>
  <si>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</si>
  <si>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</si>
  <si>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</si>
  <si>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</si>
  <si>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</si>
  <si>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</si>
  <si>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</si>
  <si>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</si>
  <si>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</si>
  <si>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</si>
  <si>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</si>
  <si>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</si>
  <si>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</si>
  <si>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</si>
  <si>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</si>
  <si>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</si>
  <si>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</si>
  <si>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</si>
  <si>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</si>
  <si>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</si>
  <si>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</si>
  <si>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</si>
  <si>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</si>
  <si>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</si>
  <si>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</si>
  <si>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</si>
  <si>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</si>
  <si>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</si>
  <si>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</si>
  <si>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</si>
  <si>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</si>
  <si>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</si>
  <si>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</si>
  <si>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</si>
  <si>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</si>
  <si>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</si>
  <si>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</si>
  <si>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</si>
  <si>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</si>
  <si>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</si>
  <si>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</si>
  <si>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</si>
  <si>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</si>
  <si>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</si>
  <si>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</si>
  <si>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</si>
  <si>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</si>
  <si>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</si>
  <si>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</si>
  <si>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</si>
  <si>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</si>
  <si>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</si>
  <si>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</si>
  <si>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</si>
  <si>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</si>
  <si>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</si>
  <si>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</si>
  <si>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</si>
  <si>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</si>
  <si>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</si>
  <si>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</si>
  <si>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</si>
  <si>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</si>
  <si>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</si>
  <si>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</si>
  <si>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</si>
  <si>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</si>
  <si>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</si>
  <si>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</si>
  <si>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</si>
  <si>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</si>
  <si>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</si>
  <si>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</si>
  <si>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</si>
  <si>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</si>
  <si>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</si>
  <si>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</si>
  <si>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</si>
  <si>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</si>
  <si>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</si>
  <si>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</si>
  <si>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</si>
  <si>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</si>
  <si>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</si>
  <si>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</si>
  <si>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</si>
  <si>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</si>
  <si>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</si>
  <si>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</si>
  <si>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</si>
  <si>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</si>
  <si>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</si>
  <si>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</si>
  <si>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</si>
  <si>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</si>
  <si>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</si>
  <si>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</si>
  <si>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</si>
  <si>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</si>
  <si>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</si>
  <si>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</si>
  <si>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</si>
  <si>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</si>
  <si>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</si>
  <si>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</si>
  <si>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</si>
  <si>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</si>
  <si>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</si>
  <si>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</si>
  <si>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</si>
  <si>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</si>
  <si>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</si>
  <si>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</si>
  <si>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</si>
  <si>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</si>
  <si>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</si>
  <si>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</si>
  <si>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</si>
  <si>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</si>
  <si>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</si>
  <si>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</si>
  <si>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</si>
  <si>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</si>
  <si>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</si>
  <si>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</si>
  <si>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</si>
  <si>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</si>
  <si>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</si>
  <si>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</si>
  <si>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</si>
  <si>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</si>
  <si>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</si>
  <si>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</si>
  <si>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</si>
  <si>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</si>
  <si>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</si>
  <si>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</si>
  <si>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</si>
  <si>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</si>
  <si>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</si>
  <si>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</si>
  <si>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</si>
  <si>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</si>
  <si>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</si>
  <si>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</si>
  <si>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</si>
  <si>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</si>
  <si>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</si>
  <si>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</si>
  <si>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</si>
  <si>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</si>
  <si>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</si>
  <si>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</si>
  <si>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</si>
  <si>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</si>
  <si>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</si>
  <si>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</si>
  <si>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</si>
  <si>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</si>
  <si>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</si>
  <si>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</si>
  <si>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</si>
  <si>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</si>
  <si>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</si>
  <si>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</si>
  <si>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</si>
  <si>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</si>
  <si>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</si>
  <si>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</si>
  <si>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</si>
  <si>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</si>
  <si>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</si>
  <si>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</si>
  <si>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</si>
  <si>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</si>
  <si>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</si>
  <si>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</si>
  <si>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</si>
  <si>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</si>
  <si>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</si>
  <si>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</si>
  <si>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</si>
  <si>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</si>
  <si>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</si>
  <si>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</si>
  <si>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</si>
  <si>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</si>
  <si>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</si>
  <si>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</si>
  <si>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</si>
  <si>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</si>
  <si>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</si>
  <si>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</si>
  <si>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</si>
  <si>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</si>
  <si>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</si>
  <si>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</si>
  <si>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</si>
  <si>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</si>
  <si>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</si>
  <si>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</si>
  <si>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</si>
  <si>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</si>
  <si>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</si>
  <si>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</si>
  <si>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</si>
  <si>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</si>
  <si>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</si>
  <si>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</si>
  <si>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</si>
  <si>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</si>
  <si>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</si>
  <si>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</si>
  <si>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</si>
  <si>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</si>
  <si>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</si>
  <si>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</si>
  <si>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</si>
  <si>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</si>
  <si>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</si>
  <si>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</si>
  <si>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</si>
  <si>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</si>
  <si>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</si>
  <si>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</si>
  <si>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</si>
  <si>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</si>
  <si>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</si>
  <si>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</si>
  <si>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</si>
  <si>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</si>
  <si>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</si>
  <si>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</si>
  <si>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</si>
  <si>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</si>
  <si>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</si>
  <si>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</si>
  <si>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</si>
  <si>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</si>
  <si>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</si>
  <si>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</si>
  <si>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</si>
  <si>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</si>
  <si>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</si>
  <si>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</si>
  <si>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</si>
  <si>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</si>
  <si>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</si>
  <si>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</si>
  <si>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</si>
  <si>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</si>
  <si>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</si>
  <si>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</si>
  <si>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</si>
  <si>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</si>
  <si>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</si>
  <si>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</si>
  <si>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</si>
  <si>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</si>
  <si>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</si>
  <si>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</si>
  <si>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</si>
  <si>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</si>
  <si>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</si>
  <si>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</si>
  <si>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</si>
  <si>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</si>
  <si>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</si>
  <si>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</si>
  <si>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</si>
  <si>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</si>
  <si>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</si>
  <si>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</si>
  <si>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</si>
  <si>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</si>
  <si>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</si>
  <si>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</si>
  <si>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</si>
  <si>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</si>
  <si>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</si>
  <si>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</si>
  <si>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</si>
  <si>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</si>
  <si>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</si>
  <si>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</si>
  <si>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</si>
  <si>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</si>
  <si>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</si>
  <si>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</si>
  <si>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</si>
  <si>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</si>
  <si>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</si>
  <si>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</si>
  <si>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</si>
  <si>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</si>
  <si>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</si>
  <si>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</si>
  <si>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</si>
  <si>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</si>
  <si>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</si>
  <si>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</si>
  <si>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</si>
  <si>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</si>
  <si>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</si>
  <si>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</si>
  <si>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</si>
  <si>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</si>
  <si>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</si>
  <si>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</si>
  <si>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</si>
  <si>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</si>
  <si>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</si>
  <si>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</si>
  <si>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</si>
  <si>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</si>
  <si>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</si>
  <si>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</si>
  <si>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</si>
  <si>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</si>
  <si>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</si>
  <si>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</si>
  <si>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</si>
  <si>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</si>
  <si>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</si>
  <si>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</si>
  <si>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</si>
  <si>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</si>
  <si>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</si>
  <si>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</si>
  <si>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</si>
  <si>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</si>
  <si>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</si>
  <si>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</si>
  <si>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</si>
  <si>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</si>
  <si>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</si>
  <si>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</si>
  <si>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</si>
  <si>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</si>
  <si>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</si>
  <si>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</si>
  <si>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</si>
  <si>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</si>
  <si>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</si>
  <si>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</si>
  <si>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</si>
  <si>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</si>
  <si>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</si>
  <si>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</si>
  <si>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</si>
  <si>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</si>
  <si>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</si>
  <si>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</si>
  <si>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</si>
  <si>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</si>
  <si>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</si>
  <si>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</si>
  <si>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</si>
  <si>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</si>
  <si>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</si>
  <si>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</si>
  <si>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</si>
  <si>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</si>
  <si>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</si>
  <si>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</si>
  <si>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</si>
  <si>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</si>
  <si>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</si>
  <si>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</si>
  <si>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</si>
  <si>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</si>
  <si>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</si>
  <si>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</si>
  <si>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</si>
  <si>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</si>
  <si>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</si>
  <si>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</si>
  <si>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</si>
  <si>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</si>
  <si>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</si>
  <si>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</si>
  <si>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</si>
  <si>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</si>
  <si>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</si>
  <si>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</si>
  <si>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</si>
  <si>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</si>
  <si>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</si>
  <si>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</si>
  <si>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</si>
  <si>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</si>
  <si>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</si>
  <si>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</si>
  <si>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</si>
  <si>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</si>
  <si>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</si>
  <si>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</si>
  <si>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</si>
  <si>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</si>
  <si>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</si>
  <si>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</si>
  <si>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</si>
  <si>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</si>
  <si>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</si>
  <si>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</si>
  <si>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</si>
  <si>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</si>
  <si>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</si>
  <si>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</si>
  <si>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</si>
  <si>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</si>
  <si>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</si>
  <si>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</si>
  <si>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</si>
  <si>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</si>
  <si>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</si>
  <si>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</si>
  <si>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</si>
  <si>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</si>
  <si>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</si>
  <si>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</si>
  <si>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</si>
  <si>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</si>
  <si>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</si>
  <si>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</si>
  <si>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</si>
  <si>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</si>
  <si>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</si>
  <si>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</si>
  <si>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</si>
  <si>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</si>
  <si>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</si>
  <si>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</si>
  <si>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</si>
  <si>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</si>
  <si>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</si>
  <si>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</si>
  <si>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</si>
  <si>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</si>
  <si>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</si>
  <si>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</si>
  <si>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</si>
  <si>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</si>
  <si>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</si>
  <si>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</si>
  <si>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</si>
  <si>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</si>
  <si>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</si>
  <si>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</si>
  <si>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</si>
  <si>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</si>
  <si>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</si>
  <si>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</si>
  <si>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</si>
  <si>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</si>
  <si>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</si>
  <si>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</si>
  <si>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</si>
  <si>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</si>
  <si>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</si>
  <si>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</si>
  <si>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</si>
  <si>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</si>
  <si>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</si>
  <si>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</si>
  <si>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</si>
  <si>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</si>
  <si>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</si>
  <si>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</si>
  <si>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</si>
  <si>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</si>
  <si>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</si>
  <si>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</si>
  <si>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</si>
  <si>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</si>
  <si>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</si>
  <si>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</si>
  <si>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</si>
  <si>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</si>
  <si>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</si>
  <si>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</si>
  <si>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</si>
  <si>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</si>
  <si>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</si>
  <si>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</si>
  <si>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</si>
  <si>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</si>
  <si>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</si>
  <si>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</si>
  <si>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</si>
  <si>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</si>
  <si>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</si>
  <si>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</si>
  <si>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</si>
  <si>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</si>
  <si>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</si>
  <si>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</si>
  <si>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</si>
  <si>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</si>
  <si>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</si>
  <si>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</si>
  <si>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</si>
  <si>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</si>
  <si>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</si>
  <si>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</si>
  <si>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</si>
  <si>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</si>
  <si>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</si>
  <si>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</si>
  <si>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</si>
  <si>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</si>
  <si>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</si>
  <si>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</si>
  <si>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</si>
  <si>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</si>
  <si>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</si>
  <si>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</si>
  <si>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</si>
  <si>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</si>
  <si>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</si>
  <si>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</si>
  <si>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</si>
  <si>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</si>
  <si>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</si>
  <si>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</si>
  <si>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</si>
  <si>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</si>
  <si>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</si>
  <si>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</si>
  <si>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</si>
  <si>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</si>
  <si>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</si>
  <si>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</si>
  <si>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</si>
  <si>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</si>
  <si>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</si>
  <si>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</si>
  <si>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</si>
  <si>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</si>
  <si>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</si>
  <si>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</si>
  <si>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</si>
  <si>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</si>
  <si>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</si>
  <si>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</si>
  <si>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</si>
  <si>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</si>
  <si>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</si>
  <si>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</si>
  <si>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</si>
  <si>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</si>
  <si>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</si>
  <si>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</si>
  <si>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</si>
  <si>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</si>
  <si>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</si>
  <si>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</si>
  <si>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</si>
  <si>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</si>
  <si>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</si>
  <si>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</si>
  <si>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</si>
  <si>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</si>
  <si>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</si>
  <si>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</si>
  <si>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</si>
  <si>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</si>
  <si>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</si>
  <si>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</si>
  <si>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</si>
  <si>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</si>
  <si>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</si>
  <si>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</si>
  <si>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</si>
  <si>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</si>
  <si>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</si>
  <si>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</si>
  <si>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</si>
  <si>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</si>
  <si>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</si>
  <si>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</si>
  <si>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</si>
  <si>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</si>
  <si>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</si>
  <si>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</si>
  <si>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</si>
  <si>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</si>
  <si>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</si>
  <si>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</si>
  <si>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</si>
  <si>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</si>
  <si>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</si>
  <si>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</si>
  <si>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</si>
  <si>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</si>
  <si>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</si>
  <si>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</si>
  <si>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</si>
  <si>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</si>
  <si>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</si>
  <si>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</si>
  <si>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</si>
  <si>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</si>
  <si>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</si>
  <si>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</si>
  <si>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</si>
  <si>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</si>
  <si>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</si>
  <si>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</si>
  <si>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</si>
  <si>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</si>
  <si>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</si>
  <si>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</si>
  <si>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</si>
  <si>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</si>
  <si>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</si>
  <si>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</si>
  <si>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</si>
  <si>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</si>
  <si>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</si>
  <si>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</si>
  <si>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</si>
  <si>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</si>
  <si>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</si>
  <si>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</si>
  <si>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</si>
  <si>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</si>
  <si>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</si>
  <si>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</si>
  <si>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</si>
  <si>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</si>
  <si>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</si>
  <si>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</si>
  <si>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</si>
  <si>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</si>
  <si>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</si>
  <si>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</si>
  <si>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</si>
  <si>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</si>
  <si>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</si>
  <si>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</si>
  <si>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</si>
  <si>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</si>
  <si>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</si>
  <si>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</si>
  <si>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</si>
  <si>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</si>
  <si>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</si>
  <si>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</si>
  <si>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</si>
  <si>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</si>
  <si>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</si>
  <si>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</si>
  <si>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</si>
  <si>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</si>
  <si>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</si>
  <si>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</si>
  <si>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</si>
  <si>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</si>
  <si>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</si>
  <si>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</si>
  <si>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</si>
  <si>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</si>
  <si>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</si>
  <si>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</si>
  <si>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</si>
  <si>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</si>
  <si>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</si>
  <si>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</si>
  <si>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</si>
  <si>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</si>
  <si>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</si>
  <si>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</si>
  <si>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</si>
  <si>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</si>
  <si>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</si>
  <si>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</si>
  <si>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</si>
  <si>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</si>
  <si>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</si>
  <si>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</si>
  <si>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</si>
  <si>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</si>
  <si>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</si>
  <si>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</si>
  <si>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</si>
  <si>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</si>
  <si>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</si>
  <si>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</si>
  <si>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</si>
  <si>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</si>
  <si>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</si>
  <si>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</si>
  <si>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</si>
  <si>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</si>
  <si>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</si>
  <si>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</si>
  <si>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</si>
  <si>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</si>
  <si>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</si>
  <si>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</si>
  <si>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</si>
  <si>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</si>
  <si>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</si>
  <si>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</si>
  <si>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</si>
  <si>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</si>
  <si>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</si>
  <si>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</si>
  <si>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</si>
  <si>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</si>
  <si>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</si>
  <si>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</si>
  <si>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</si>
  <si>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</si>
  <si>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</si>
  <si>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</si>
  <si>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</si>
  <si>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</si>
  <si>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</si>
  <si>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</si>
  <si>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</si>
  <si>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</si>
  <si>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</si>
  <si>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</si>
  <si>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</si>
  <si>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</si>
  <si>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</si>
  <si>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</si>
  <si>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</si>
  <si>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</si>
  <si>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</si>
  <si>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</si>
  <si>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</si>
  <si>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</si>
  <si>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</si>
  <si>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</si>
  <si>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</si>
  <si>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</si>
  <si>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</si>
  <si>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</si>
  <si>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</si>
  <si>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</si>
  <si>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</si>
  <si>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</si>
  <si>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</si>
  <si>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</si>
  <si>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</si>
  <si>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</si>
  <si>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</si>
  <si>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</si>
  <si>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</si>
  <si>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</si>
  <si>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</si>
  <si>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</si>
  <si>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</si>
  <si>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</si>
  <si>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</si>
  <si>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</si>
  <si>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</si>
  <si>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</si>
  <si>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</si>
  <si>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</si>
  <si>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</si>
  <si>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</si>
  <si>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</si>
  <si>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</si>
  <si>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</si>
  <si>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</si>
  <si>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</si>
  <si>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</si>
  <si>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</si>
  <si>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</si>
  <si>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</si>
  <si>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</si>
  <si>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</si>
  <si>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</si>
  <si>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</si>
  <si>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</si>
  <si>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</si>
  <si>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</si>
  <si>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</si>
  <si>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</si>
  <si>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</si>
  <si>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</si>
  <si>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</si>
  <si>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</si>
  <si>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</si>
  <si>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</si>
  <si>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</si>
  <si>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</si>
  <si>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</si>
  <si>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</si>
  <si>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</si>
  <si>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</si>
  <si>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</si>
  <si>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</si>
  <si>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</si>
  <si>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</si>
  <si>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</si>
  <si>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</si>
  <si>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</si>
  <si>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</si>
  <si>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</si>
  <si>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</si>
  <si>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</si>
  <si>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</si>
  <si>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</si>
  <si>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</si>
  <si>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</si>
  <si>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</si>
  <si>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</si>
  <si>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</si>
  <si>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</si>
  <si>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</si>
  <si>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</si>
  <si>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</si>
  <si>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</si>
  <si>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</si>
  <si>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</si>
  <si>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</si>
  <si>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</si>
  <si>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</si>
  <si>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</si>
  <si>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</si>
  <si>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</si>
  <si>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</si>
  <si>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</si>
  <si>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</si>
  <si>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</si>
  <si>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</si>
  <si>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</si>
  <si>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</si>
  <si>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</si>
  <si>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</si>
  <si>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</si>
  <si>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</si>
  <si>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</si>
  <si>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</si>
  <si>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</si>
  <si>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</si>
  <si>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</si>
  <si>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</si>
  <si>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</si>
  <si>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</si>
  <si>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</si>
  <si>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</si>
  <si>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</si>
  <si>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</si>
  <si>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</si>
  <si>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</si>
  <si>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</si>
  <si>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</si>
  <si>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</si>
  <si>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</si>
  <si>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</si>
  <si>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</si>
  <si>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</si>
  <si>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</si>
  <si>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</si>
  <si>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</si>
  <si>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</si>
  <si>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</si>
  <si>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</si>
  <si>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</si>
  <si>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</si>
  <si>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</si>
  <si>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</si>
  <si>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</si>
  <si>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</si>
  <si>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</si>
  <si>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</si>
  <si>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</si>
  <si>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</si>
  <si>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</si>
  <si>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</si>
  <si>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</si>
  <si>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</si>
  <si>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</si>
  <si>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</si>
  <si>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</si>
  <si>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</si>
  <si>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</si>
  <si>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</si>
  <si>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</si>
  <si>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</si>
  <si>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</si>
  <si>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</si>
  <si>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</si>
  <si>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</si>
  <si>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</si>
  <si>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</si>
  <si>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</si>
  <si>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</si>
  <si>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</si>
  <si>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</si>
  <si>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</si>
  <si>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</si>
  <si>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</si>
  <si>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</si>
  <si>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</si>
  <si>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</si>
  <si>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</si>
  <si>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</si>
  <si>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</si>
  <si>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</si>
  <si>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</si>
  <si>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</si>
  <si>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</si>
  <si>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</si>
  <si>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</si>
  <si>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</si>
  <si>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</si>
  <si>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</si>
  <si>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</si>
  <si>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</si>
  <si>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</si>
  <si>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</si>
  <si>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</si>
  <si>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</si>
  <si>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</si>
  <si>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</si>
  <si>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</si>
  <si>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</si>
  <si>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</si>
  <si>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</si>
  <si>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</si>
  <si>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</si>
  <si>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</si>
  <si>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</si>
  <si>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</si>
  <si>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</si>
  <si>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</si>
  <si>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</si>
  <si>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</si>
  <si>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</si>
  <si>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</si>
  <si>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</si>
  <si>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</si>
  <si>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</si>
  <si>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</si>
  <si>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</si>
  <si>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</si>
  <si>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</si>
  <si>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</si>
  <si>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</si>
  <si>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</si>
  <si>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</si>
  <si>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</si>
  <si>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</si>
  <si>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</si>
  <si>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</si>
  <si>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</si>
  <si>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</si>
  <si>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</si>
  <si>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</si>
  <si>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</si>
  <si>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</si>
  <si>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</si>
  <si>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</si>
  <si>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</si>
  <si>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</si>
  <si>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</si>
  <si>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</si>
  <si>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</si>
  <si>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</si>
  <si>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</si>
  <si>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</si>
  <si>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</si>
  <si>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</si>
  <si>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</si>
  <si>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</si>
  <si>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</si>
  <si>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</si>
  <si>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</si>
  <si>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</si>
  <si>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</si>
  <si>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</si>
  <si>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</si>
  <si>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</si>
  <si>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</si>
  <si>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</si>
  <si>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</si>
  <si>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</si>
  <si>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</si>
  <si>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</si>
  <si>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</si>
  <si>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</si>
  <si>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</si>
  <si>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</si>
  <si>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</si>
  <si>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</si>
  <si>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</si>
  <si>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</si>
  <si>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</si>
  <si>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</si>
  <si>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</si>
  <si>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</si>
  <si>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</si>
  <si>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</si>
  <si>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</si>
  <si>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</si>
  <si>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</si>
  <si>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</si>
  <si>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</si>
  <si>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</si>
  <si>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</si>
  <si>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</si>
  <si>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</si>
  <si>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</si>
  <si>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</si>
  <si>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</si>
  <si>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</si>
  <si>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</si>
  <si>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</si>
  <si>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</si>
  <si>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</si>
  <si>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</si>
  <si>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</si>
  <si>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</si>
  <si>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</si>
  <si>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</si>
  <si>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</si>
  <si>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</si>
  <si>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</si>
  <si>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</si>
  <si>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</si>
  <si>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</si>
  <si>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</si>
  <si>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</si>
  <si>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</si>
  <si>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</si>
  <si>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</si>
  <si>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</si>
  <si>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</si>
  <si>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</si>
  <si>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</si>
  <si>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</si>
  <si>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</si>
  <si>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</si>
  <si>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</si>
  <si>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</si>
  <si>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</si>
  <si>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</si>
  <si>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</si>
  <si>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</si>
  <si>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</si>
  <si>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</si>
  <si>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</si>
  <si>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</si>
  <si>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</si>
  <si>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</si>
  <si>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</si>
  <si>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</si>
  <si>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</si>
  <si>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</si>
  <si>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</si>
  <si>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</si>
  <si>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</si>
  <si>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</si>
  <si>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</si>
  <si>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</si>
  <si>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</si>
  <si>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</si>
  <si>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</si>
  <si>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</si>
  <si>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</si>
  <si>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</si>
  <si>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</si>
  <si>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</si>
  <si>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</si>
  <si>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</si>
  <si>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</si>
  <si>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</si>
  <si>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</si>
  <si>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</si>
  <si>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</si>
  <si>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</si>
  <si>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</si>
  <si>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</si>
  <si>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</si>
  <si>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</si>
  <si>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</si>
  <si>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</si>
  <si>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</si>
  <si>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</si>
  <si>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</si>
  <si>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</si>
  <si>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</si>
  <si>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</si>
  <si>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</si>
  <si>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</si>
  <si>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</si>
  <si>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</si>
  <si>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</si>
  <si>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</si>
  <si>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</si>
  <si>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</si>
  <si>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</si>
  <si>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</si>
  <si>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</si>
  <si>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</si>
  <si>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</si>
  <si>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</si>
  <si>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</si>
  <si>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</si>
  <si>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</si>
  <si>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</si>
  <si>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</si>
  <si>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</si>
  <si>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</si>
  <si>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</si>
  <si>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</si>
  <si>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</si>
  <si>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</si>
  <si>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</si>
  <si>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</si>
  <si>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</si>
  <si>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</si>
  <si>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</si>
  <si>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</si>
  <si>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</si>
  <si>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</si>
  <si>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</si>
  <si>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</si>
  <si>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</si>
  <si>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</si>
  <si>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</si>
  <si>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</si>
  <si>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</si>
  <si>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</si>
  <si>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</si>
  <si>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</si>
  <si>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</si>
  <si>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</si>
  <si>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</si>
  <si>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</si>
  <si>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</si>
  <si>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</si>
  <si>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</si>
  <si>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</si>
  <si>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</si>
  <si>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</si>
  <si>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</si>
  <si>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</si>
  <si>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</si>
  <si>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</si>
  <si>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</si>
  <si>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</si>
  <si>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</si>
  <si>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</si>
  <si>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</si>
  <si>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</si>
  <si>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</si>
  <si>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</si>
  <si>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</si>
  <si>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</si>
  <si>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</si>
  <si>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</si>
  <si>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</si>
  <si>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</si>
  <si>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</si>
  <si>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</si>
  <si>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</si>
  <si>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</si>
  <si>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</si>
  <si>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</si>
  <si>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</si>
  <si>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</si>
  <si>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</si>
  <si>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</si>
  <si>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</si>
  <si>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</si>
  <si>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</si>
  <si>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</si>
  <si>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</si>
  <si>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</si>
  <si>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</si>
  <si>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</si>
  <si>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</si>
  <si>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</si>
  <si>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</si>
  <si>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</si>
  <si>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</si>
  <si>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</si>
  <si>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</si>
  <si>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</si>
  <si>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</si>
  <si>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</si>
  <si>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</si>
  <si>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</si>
  <si>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</si>
  <si>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</si>
  <si>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</si>
  <si>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</si>
  <si>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</si>
  <si>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</si>
  <si>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</si>
  <si>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</si>
  <si>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</si>
  <si>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</si>
  <si>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</si>
  <si>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</si>
  <si>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</si>
  <si>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</si>
  <si>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</si>
  <si>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</si>
  <si>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</si>
  <si>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</si>
  <si>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</si>
  <si>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</si>
  <si>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</si>
  <si>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</si>
  <si>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</si>
  <si>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</si>
  <si>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</si>
  <si>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</si>
  <si>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</si>
  <si>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</si>
  <si>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</si>
  <si>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</si>
  <si>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</si>
  <si>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</si>
  <si>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</si>
  <si>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</si>
  <si>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</si>
  <si>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</si>
  <si>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</si>
  <si>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</si>
  <si>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</si>
  <si>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</si>
  <si>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</si>
  <si>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</si>
  <si>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</si>
  <si>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</si>
  <si>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</si>
  <si>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</si>
  <si>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</si>
  <si>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</si>
  <si>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</si>
  <si>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</si>
  <si>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</si>
  <si>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</si>
  <si>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</si>
  <si>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</si>
  <si>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</si>
  <si>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</si>
  <si>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</si>
  <si>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</si>
  <si>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</si>
  <si>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</si>
  <si>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</si>
  <si>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</si>
  <si>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</si>
  <si>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</si>
  <si>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</si>
  <si>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</si>
  <si>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</si>
  <si>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</si>
  <si>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</si>
  <si>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</si>
  <si>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</si>
  <si>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</si>
  <si>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</si>
  <si>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</si>
  <si>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</si>
  <si>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</si>
  <si>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</si>
  <si>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</si>
  <si>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</si>
  <si>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</si>
  <si>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</si>
  <si>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</si>
  <si>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</si>
  <si>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</si>
  <si>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</si>
  <si>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</si>
  <si>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</si>
  <si>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</si>
  <si>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</si>
  <si>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</si>
  <si>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</si>
  <si>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</si>
  <si>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</si>
  <si>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</si>
  <si>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</si>
  <si>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</si>
  <si>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</si>
  <si>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</si>
  <si>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</si>
  <si>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</si>
  <si>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</si>
  <si>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</si>
  <si>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</si>
  <si>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</si>
  <si>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</si>
  <si>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</si>
  <si>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</si>
  <si>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</si>
  <si>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</si>
  <si>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</si>
  <si>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</si>
  <si>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</si>
  <si>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</si>
  <si>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</si>
  <si>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</si>
  <si>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</si>
  <si>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</si>
  <si>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</si>
  <si>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</si>
  <si>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</si>
  <si>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</si>
  <si>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</si>
  <si>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</si>
  <si>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</si>
  <si>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</si>
  <si>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</si>
  <si>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</si>
  <si>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</si>
  <si>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</si>
  <si>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</si>
  <si>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</si>
  <si>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</si>
  <si>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</si>
  <si>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</si>
  <si>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</si>
  <si>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</si>
  <si>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</si>
  <si>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</si>
  <si>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</si>
  <si>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</si>
  <si>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</si>
  <si>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</si>
  <si>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</si>
  <si>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</si>
  <si>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</si>
  <si>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</si>
  <si>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</si>
  <si>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</si>
  <si>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</si>
  <si>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</si>
  <si>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</si>
  <si>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</si>
  <si>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</si>
  <si>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</si>
  <si>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</si>
  <si>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</si>
  <si>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</si>
  <si>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</si>
  <si>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</si>
  <si>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</si>
  <si>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</si>
  <si>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</si>
  <si>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</si>
  <si>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</si>
  <si>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</si>
  <si>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</si>
  <si>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</si>
  <si>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</si>
  <si>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</si>
  <si>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</si>
  <si>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</si>
  <si>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</si>
  <si>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</si>
  <si>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</si>
  <si>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</si>
  <si>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</si>
  <si>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</si>
  <si>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</si>
  <si>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</si>
  <si>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</si>
  <si>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</si>
  <si>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</si>
  <si>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</si>
  <si>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</si>
  <si>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</si>
  <si>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</si>
  <si>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</si>
  <si>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</si>
  <si>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</si>
  <si>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</si>
  <si>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</si>
  <si>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</si>
  <si>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</si>
  <si>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</si>
  <si>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</si>
  <si>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</si>
  <si>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</si>
  <si>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</si>
  <si>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</si>
  <si>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</si>
  <si>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</si>
  <si>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</si>
  <si>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</si>
  <si>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</si>
  <si>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</si>
  <si>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</si>
  <si>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</si>
  <si>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</si>
  <si>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</si>
  <si>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</si>
  <si>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</si>
  <si>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</si>
  <si>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</si>
  <si>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</si>
  <si>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</si>
  <si>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</si>
  <si>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</si>
  <si>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</si>
  <si>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</si>
  <si>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</si>
  <si>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</si>
  <si>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</si>
  <si>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</si>
  <si>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</si>
  <si>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</si>
  <si>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</si>
  <si>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</si>
  <si>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</si>
  <si>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</si>
  <si>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</si>
  <si>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</si>
  <si>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</si>
  <si>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</si>
  <si>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</si>
  <si>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</si>
  <si>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</si>
  <si>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</si>
  <si>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</si>
  <si>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</si>
  <si>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</si>
  <si>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</si>
  <si>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</si>
  <si>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</si>
  <si>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</si>
  <si>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</si>
  <si>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</si>
  <si>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</si>
  <si>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</si>
  <si>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</si>
  <si>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</si>
  <si>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</si>
  <si>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</si>
  <si>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</si>
  <si>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</si>
  <si>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</si>
  <si>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</si>
  <si>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</si>
  <si>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</si>
  <si>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</si>
  <si>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</si>
  <si>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</si>
  <si>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</si>
  <si>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</si>
  <si>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</si>
  <si>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</si>
  <si>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</si>
  <si>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</si>
  <si>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</si>
  <si>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</si>
  <si>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</si>
  <si>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</si>
  <si>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</si>
  <si>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</si>
  <si>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</si>
  <si>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</si>
  <si>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</si>
  <si>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</si>
  <si>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</si>
  <si>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</si>
  <si>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</si>
  <si>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</si>
  <si>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</si>
  <si>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</si>
  <si>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</si>
  <si>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</si>
  <si>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</si>
  <si>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</si>
  <si>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</si>
  <si>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</si>
  <si>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</si>
  <si>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</si>
  <si>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</si>
  <si>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</si>
  <si>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</si>
  <si>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</si>
  <si>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</si>
  <si>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</si>
  <si>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</si>
  <si>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</si>
  <si>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</si>
  <si>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</si>
  <si>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</si>
  <si>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</si>
  <si>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</si>
  <si>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</si>
  <si>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</si>
  <si>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</si>
  <si>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</si>
  <si>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</si>
  <si>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</si>
  <si>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</si>
  <si>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</si>
  <si>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</si>
  <si>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</si>
  <si>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</si>
  <si>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</si>
  <si>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</si>
  <si>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</si>
  <si>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</si>
  <si>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</si>
  <si>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</si>
  <si>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</si>
  <si>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</si>
  <si>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</si>
  <si>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</si>
  <si>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</si>
  <si>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</si>
  <si>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</si>
  <si>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</si>
  <si>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</si>
  <si>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</si>
  <si>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</si>
  <si>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</si>
  <si>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</si>
  <si>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</si>
  <si>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</si>
  <si>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</si>
  <si>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</si>
  <si>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</si>
  <si>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</si>
  <si>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</si>
  <si>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</si>
  <si>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</si>
  <si>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</si>
  <si>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</si>
  <si>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</si>
  <si>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</si>
  <si>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</si>
  <si>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</si>
  <si>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</si>
  <si>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</si>
  <si>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</si>
  <si>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</si>
  <si>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</si>
  <si>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</si>
  <si>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</si>
  <si>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</si>
  <si>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</si>
  <si>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</si>
  <si>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</si>
  <si>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</si>
  <si>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</si>
  <si>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</si>
  <si>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</si>
  <si>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</si>
  <si>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</si>
  <si>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</si>
  <si>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</si>
  <si>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</si>
  <si>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</si>
  <si>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</si>
  <si>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</si>
  <si>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</si>
  <si>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</si>
  <si>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</si>
  <si>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</si>
  <si>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</si>
  <si>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</si>
  <si>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</si>
  <si>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</si>
  <si>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</si>
  <si>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</si>
  <si>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</si>
  <si>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</si>
  <si>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</si>
  <si>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</si>
  <si>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</si>
  <si>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</si>
  <si>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</si>
  <si>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</si>
  <si>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</si>
  <si>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</si>
  <si>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</si>
  <si>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</si>
  <si>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</si>
  <si>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</si>
  <si>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</si>
  <si>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</si>
  <si>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</si>
  <si>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</si>
  <si>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</si>
  <si>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</si>
  <si>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</si>
  <si>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</si>
  <si>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</si>
  <si>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</si>
  <si>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</si>
  <si>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</si>
  <si>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</si>
  <si>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</si>
  <si>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</si>
  <si>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</si>
  <si>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</si>
  <si>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</si>
  <si>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</si>
  <si>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</si>
  <si>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</si>
  <si>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</si>
  <si>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</si>
  <si>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</si>
  <si>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</si>
  <si>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</si>
  <si>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</si>
  <si>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</si>
  <si>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</si>
  <si>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</si>
  <si>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</si>
  <si>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</si>
  <si>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</si>
  <si>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</si>
  <si>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</si>
  <si>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</si>
  <si>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</si>
  <si>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</si>
  <si>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</si>
  <si>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</si>
  <si>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</si>
  <si>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</si>
  <si>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</si>
  <si>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</si>
  <si>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</si>
  <si>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</si>
  <si>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</si>
  <si>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</si>
  <si>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</si>
  <si>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</si>
  <si>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</si>
  <si>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</si>
  <si>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</si>
  <si>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</si>
  <si>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</si>
  <si>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</si>
  <si>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</si>
  <si>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</si>
  <si>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</si>
  <si>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</si>
  <si>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</si>
  <si>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</si>
  <si>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</si>
  <si>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</si>
  <si>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</si>
  <si>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</si>
  <si>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</si>
  <si>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</si>
  <si>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</si>
  <si>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</si>
  <si>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</si>
  <si>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</si>
  <si>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</si>
  <si>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</si>
  <si>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</si>
  <si>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</si>
  <si>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</si>
  <si>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</si>
  <si>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</si>
  <si>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</si>
  <si>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</si>
  <si>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</si>
  <si>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</si>
  <si>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</si>
  <si>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</si>
  <si>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</si>
  <si>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</si>
  <si>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</si>
  <si>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</si>
  <si>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</si>
  <si>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</si>
  <si>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</si>
  <si>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</si>
  <si>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</si>
  <si>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</si>
  <si>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</si>
  <si>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</si>
  <si>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</si>
  <si>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</si>
  <si>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</si>
  <si>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</si>
  <si>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</si>
  <si>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</si>
  <si>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</si>
  <si>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</si>
  <si>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</si>
  <si>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</si>
  <si>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</si>
  <si>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</si>
  <si>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</si>
  <si>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</si>
  <si>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</si>
  <si>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</si>
  <si>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</si>
  <si>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</si>
  <si>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</si>
  <si>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</si>
  <si>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</si>
  <si>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</si>
  <si>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</si>
  <si>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</si>
  <si>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</si>
  <si>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</si>
  <si>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</si>
  <si>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</si>
  <si>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</si>
  <si>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</si>
  <si>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</si>
  <si>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</si>
  <si>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</si>
  <si>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</si>
  <si>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</si>
  <si>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</si>
  <si>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</si>
  <si>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</si>
  <si>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</si>
  <si>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</si>
  <si>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</si>
  <si>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</si>
  <si>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</si>
  <si>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</si>
  <si>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</si>
  <si>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</si>
  <si>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</si>
  <si>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</si>
  <si>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</si>
  <si>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</si>
  <si>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</si>
  <si>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</si>
  <si>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</si>
  <si>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</si>
  <si>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</si>
  <si>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</si>
  <si>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</si>
  <si>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</si>
  <si>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</si>
  <si>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</si>
  <si>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</si>
  <si>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</si>
  <si>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</si>
  <si>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</si>
  <si>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</si>
  <si>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</si>
  <si>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</si>
  <si>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</si>
  <si>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</si>
  <si>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</si>
  <si>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</si>
  <si>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</si>
  <si>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</si>
  <si>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</si>
  <si>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</si>
  <si>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</si>
  <si>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</si>
  <si>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</si>
  <si>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</si>
  <si>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</si>
  <si>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</si>
  <si>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</si>
  <si>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</si>
  <si>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</si>
  <si>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</si>
  <si>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</si>
  <si>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</si>
  <si>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</si>
  <si>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</si>
  <si>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</si>
  <si>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</si>
  <si>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</si>
  <si>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</si>
  <si>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</si>
  <si>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</si>
  <si>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</si>
  <si>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</si>
  <si>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</si>
  <si>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</si>
  <si>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</si>
  <si>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</si>
  <si>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</si>
  <si>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</si>
  <si>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</si>
  <si>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</si>
  <si>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</si>
  <si>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</si>
  <si>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</si>
  <si>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</si>
  <si>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</si>
  <si>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</si>
  <si>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</si>
  <si>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</si>
  <si>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</si>
  <si>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</si>
  <si>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</si>
  <si>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</si>
  <si>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</si>
  <si>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</si>
  <si>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</si>
  <si>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</si>
  <si>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</si>
  <si>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</si>
  <si>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</si>
  <si>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</si>
  <si>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</si>
  <si>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</si>
  <si>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</si>
  <si>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</si>
  <si>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</si>
  <si>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</si>
  <si>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</si>
  <si>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</si>
  <si>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</si>
  <si>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</si>
  <si>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</si>
  <si>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</si>
  <si>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</si>
  <si>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</si>
  <si>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</si>
  <si>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</si>
  <si>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</si>
  <si>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</si>
  <si>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</si>
  <si>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</si>
  <si>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</si>
  <si>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</si>
  <si>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</si>
  <si>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</si>
  <si>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</si>
  <si>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</si>
  <si>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</si>
  <si>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</si>
  <si>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</si>
  <si>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</si>
  <si>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</si>
  <si>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</si>
  <si>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</si>
  <si>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</si>
  <si>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</si>
  <si>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</si>
  <si>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</si>
  <si>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</si>
  <si>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</si>
  <si>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</si>
  <si>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</si>
  <si>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</si>
  <si>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</si>
  <si>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</si>
  <si>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</si>
  <si>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</si>
  <si>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</si>
  <si>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</si>
  <si>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</si>
  <si>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</si>
  <si>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</si>
  <si>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</si>
  <si>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</si>
  <si>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</si>
  <si>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</si>
  <si>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</si>
  <si>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</si>
  <si>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</si>
  <si>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</si>
  <si>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</si>
  <si>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</si>
  <si>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</si>
  <si>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</si>
  <si>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</si>
  <si>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</si>
  <si>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</si>
  <si>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</si>
  <si>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</si>
  <si>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</si>
  <si>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</si>
  <si>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</si>
  <si>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</si>
  <si>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</si>
  <si>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</si>
  <si>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</si>
  <si>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</si>
  <si>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</si>
  <si>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</si>
  <si>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</si>
  <si>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</si>
  <si>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</si>
  <si>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</si>
  <si>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</si>
  <si>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</si>
  <si>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</si>
  <si>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</si>
  <si>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</si>
  <si>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</si>
  <si>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</si>
  <si>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</si>
  <si>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</si>
  <si>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</si>
  <si>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</si>
  <si>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</si>
  <si>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</si>
  <si>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</si>
  <si>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</si>
  <si>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</si>
  <si>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</si>
  <si>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</si>
  <si>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</si>
  <si>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</si>
  <si>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</si>
  <si>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</si>
  <si>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</si>
  <si>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</si>
  <si>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</si>
  <si>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</si>
  <si>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</si>
  <si>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</si>
  <si>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</si>
  <si>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</si>
  <si>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</si>
  <si>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</si>
  <si>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</si>
  <si>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</si>
  <si>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</si>
  <si>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</si>
  <si>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</si>
  <si>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</si>
  <si>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</si>
  <si>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</si>
  <si>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</si>
  <si>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</si>
  <si>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</si>
  <si>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</si>
  <si>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</si>
  <si>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</si>
  <si>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</si>
  <si>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</si>
  <si>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</si>
  <si>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</si>
  <si>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</si>
  <si>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</si>
  <si>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</si>
  <si>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</si>
  <si>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</si>
  <si>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</si>
  <si>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</si>
  <si>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</si>
  <si>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</si>
  <si>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</si>
  <si>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</si>
  <si>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</si>
  <si>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</si>
  <si>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</si>
  <si>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</si>
  <si>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</si>
  <si>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</si>
  <si>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</si>
  <si>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</si>
  <si>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</si>
  <si>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</si>
  <si>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</si>
  <si>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</si>
  <si>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</si>
  <si>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</si>
  <si>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</si>
  <si>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</si>
  <si>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</si>
  <si>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</si>
  <si>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</si>
  <si>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</si>
  <si>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</si>
  <si>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</si>
  <si>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</si>
  <si>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</si>
  <si>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</si>
  <si>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</si>
  <si>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</si>
  <si>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</si>
  <si>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</si>
  <si>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</si>
  <si>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</si>
  <si>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</si>
  <si>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</si>
  <si>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</si>
  <si>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</si>
  <si>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</si>
  <si>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</si>
  <si>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</si>
  <si>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</si>
  <si>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</si>
  <si>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</si>
  <si>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</si>
  <si>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</si>
  <si>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</si>
  <si>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</si>
  <si>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</si>
  <si>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</si>
  <si>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</si>
  <si>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</si>
  <si>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</si>
  <si>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</si>
  <si>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</si>
  <si>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</si>
  <si>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</si>
  <si>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</si>
  <si>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</si>
  <si>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</si>
  <si>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</si>
  <si>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</si>
  <si>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</si>
  <si>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</si>
  <si>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</si>
  <si>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</si>
  <si>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</si>
  <si>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</si>
  <si>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</si>
  <si>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</si>
  <si>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</si>
  <si>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</si>
  <si>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</si>
  <si>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</si>
  <si>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</si>
  <si>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</si>
  <si>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</si>
  <si>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</si>
  <si>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</si>
  <si>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</si>
  <si>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</si>
  <si>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</si>
  <si>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</si>
  <si>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</si>
  <si>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</si>
  <si>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</si>
  <si>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</si>
  <si>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</si>
  <si>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</si>
  <si>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</si>
  <si>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</si>
  <si>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</si>
  <si>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</si>
  <si>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</si>
  <si>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</si>
  <si>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</si>
  <si>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</si>
  <si>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</si>
  <si>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</si>
  <si>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</si>
  <si>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</si>
  <si>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</si>
  <si>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</si>
  <si>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</si>
  <si>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</si>
  <si>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</si>
  <si>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</si>
  <si>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</si>
  <si>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</si>
  <si>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</si>
  <si>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</si>
  <si>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</si>
  <si>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</si>
  <si>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</si>
  <si>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</si>
  <si>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</si>
  <si>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</si>
  <si>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</si>
  <si>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</si>
  <si>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</si>
  <si>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</si>
  <si>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</si>
  <si>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</si>
  <si>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</si>
  <si>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</si>
  <si>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</si>
  <si>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</si>
  <si>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</si>
  <si>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</si>
  <si>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</si>
  <si>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</si>
  <si>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</si>
  <si>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</si>
  <si>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</si>
  <si>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</si>
  <si>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</si>
  <si>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</si>
  <si>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</si>
  <si>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</si>
  <si>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</si>
  <si>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</si>
  <si>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</si>
  <si>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</si>
  <si>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</si>
  <si>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</si>
  <si>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</si>
  <si>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</si>
  <si>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</si>
  <si>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</si>
  <si>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</si>
  <si>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</si>
  <si>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</si>
  <si>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</si>
  <si>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</si>
  <si>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</si>
  <si>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</si>
  <si>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</si>
  <si>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</si>
  <si>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</si>
  <si>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</si>
  <si>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</si>
  <si>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</si>
  <si>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</si>
  <si>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</si>
  <si>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</si>
  <si>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</si>
  <si>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</si>
  <si>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</si>
  <si>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</si>
  <si>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</si>
  <si>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</si>
  <si>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</si>
  <si>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</si>
  <si>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</si>
  <si>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</si>
  <si>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</si>
  <si>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</si>
  <si>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</si>
  <si>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</si>
  <si>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</si>
  <si>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</si>
  <si>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</si>
  <si>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</si>
  <si>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</si>
  <si>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</si>
  <si>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</si>
  <si>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</si>
  <si>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</si>
  <si>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</si>
  <si>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</si>
  <si>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</si>
  <si>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</si>
  <si>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</si>
  <si>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</si>
  <si>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</si>
  <si>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</si>
  <si>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</si>
  <si>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</si>
  <si>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</si>
  <si>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</si>
  <si>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</si>
  <si>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</si>
  <si>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</si>
  <si>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</si>
  <si>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</si>
  <si>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</si>
  <si>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</si>
  <si>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</si>
  <si>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</si>
  <si>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</si>
  <si>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</si>
  <si>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</si>
  <si>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</si>
  <si>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</si>
  <si>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</si>
  <si>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</si>
  <si>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</si>
  <si>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</si>
  <si>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</si>
  <si>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</si>
  <si>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</si>
  <si>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</si>
  <si>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</si>
  <si>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</si>
  <si>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</si>
  <si>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</si>
  <si>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</si>
  <si>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</si>
  <si>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</si>
  <si>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</si>
  <si>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</si>
  <si>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</si>
  <si>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</si>
  <si>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</si>
  <si>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</si>
  <si>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</si>
  <si>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</si>
  <si>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</si>
  <si>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</si>
  <si>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</si>
  <si>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</si>
  <si>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</si>
  <si>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</si>
  <si>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</si>
  <si>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</si>
  <si>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</si>
  <si>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</si>
  <si>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</si>
  <si>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</si>
  <si>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</si>
  <si>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</si>
  <si>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</si>
  <si>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</si>
  <si>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</si>
  <si>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</si>
  <si>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</si>
  <si>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</si>
  <si>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</si>
  <si>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</si>
  <si>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</si>
  <si>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</si>
  <si>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</si>
  <si>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</si>
  <si>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</si>
  <si>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</si>
  <si>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</si>
  <si>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</si>
  <si>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</si>
  <si>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</si>
  <si>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</si>
  <si>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</si>
  <si>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</si>
  <si>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</si>
  <si>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</si>
  <si>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</si>
  <si>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</si>
  <si>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</si>
  <si>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</si>
  <si>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</si>
  <si>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</si>
  <si>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</si>
  <si>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</si>
  <si>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</si>
  <si>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</si>
  <si>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</si>
  <si>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</si>
  <si>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</si>
  <si>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</si>
  <si>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</si>
  <si>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</si>
  <si>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</si>
  <si>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</si>
  <si>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</si>
  <si>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</si>
  <si>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</si>
  <si>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</si>
  <si>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</si>
  <si>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</si>
  <si>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</si>
  <si>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</si>
  <si>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</si>
  <si>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</si>
  <si>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</si>
  <si>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</si>
  <si>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</si>
  <si>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</si>
  <si>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</si>
  <si>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</si>
  <si>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</si>
  <si>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</si>
  <si>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</si>
  <si>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</si>
  <si>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</si>
  <si>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</si>
  <si>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</si>
  <si>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</si>
  <si>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</si>
  <si>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</si>
  <si>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</si>
  <si>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</si>
  <si>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</si>
  <si>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</si>
  <si>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</si>
  <si>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</si>
  <si>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</si>
  <si>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</si>
  <si>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</si>
  <si>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</si>
  <si>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</si>
  <si>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</si>
  <si>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</si>
  <si>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</si>
  <si>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</si>
  <si>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</si>
  <si>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</si>
  <si>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</si>
  <si>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</si>
  <si>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</si>
  <si>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</si>
  <si>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</si>
  <si>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</si>
  <si>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</si>
  <si>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</si>
  <si>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</si>
  <si>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</si>
  <si>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</si>
  <si>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</si>
  <si>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</si>
  <si>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</si>
  <si>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</si>
  <si>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</si>
  <si>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</si>
  <si>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</si>
  <si>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</si>
  <si>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</si>
  <si>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</si>
  <si>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</si>
  <si>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</si>
  <si>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</si>
  <si>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</si>
  <si>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</si>
  <si>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</si>
  <si>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</si>
  <si>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</si>
  <si>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</si>
  <si>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</si>
  <si>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</si>
  <si>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</si>
  <si>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</si>
  <si>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</si>
  <si>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</si>
  <si>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</si>
  <si>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</si>
  <si>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</si>
  <si>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</si>
  <si>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</si>
  <si>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</si>
  <si>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</si>
  <si>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</si>
  <si>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</si>
  <si>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</si>
  <si>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</si>
  <si>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</si>
  <si>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</si>
  <si>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</si>
  <si>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</si>
  <si>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</si>
  <si>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</si>
  <si>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</si>
  <si>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</si>
  <si>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</si>
  <si>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</si>
  <si>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</si>
  <si>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</si>
  <si>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</si>
  <si>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</si>
  <si>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</si>
  <si>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</si>
  <si>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</si>
  <si>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</si>
  <si>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</si>
  <si>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</si>
  <si>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</si>
  <si>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</si>
  <si>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</si>
  <si>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</si>
  <si>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</si>
  <si>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</si>
  <si>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</si>
  <si>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</si>
  <si>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</si>
  <si>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</si>
  <si>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</si>
  <si>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</si>
  <si>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</si>
  <si>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</si>
  <si>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</si>
  <si>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</si>
  <si>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</si>
  <si>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</si>
  <si>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</si>
  <si>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</si>
  <si>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</si>
  <si>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</si>
  <si>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</si>
  <si>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</si>
  <si>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</si>
  <si>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</si>
  <si>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</si>
  <si>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</si>
  <si>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</si>
  <si>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</si>
  <si>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</si>
  <si>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</si>
  <si>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</si>
  <si>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</si>
  <si>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</si>
  <si>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</si>
  <si>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</si>
  <si>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</si>
  <si>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</si>
  <si>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</si>
  <si>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</si>
  <si>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</si>
  <si>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</si>
  <si>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</si>
  <si>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</si>
  <si>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</si>
  <si>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</si>
  <si>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</si>
  <si>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</si>
  <si>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</si>
  <si>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</si>
  <si>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</si>
  <si>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</si>
  <si>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</si>
  <si>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</si>
  <si>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</si>
  <si>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</si>
  <si>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</si>
  <si>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</si>
  <si>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</si>
  <si>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</si>
  <si>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</si>
  <si>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</si>
  <si>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</si>
  <si>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</si>
  <si>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</si>
  <si>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</si>
  <si>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</si>
  <si>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</si>
  <si>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</si>
  <si>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</si>
  <si>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</si>
  <si>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</si>
  <si>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</si>
  <si>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</si>
  <si>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</si>
  <si>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</si>
  <si>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</si>
  <si>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</si>
  <si>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</si>
  <si>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</si>
  <si>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</si>
  <si>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</si>
  <si>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</si>
  <si>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</si>
  <si>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</si>
  <si>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</si>
  <si>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</si>
  <si>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</si>
  <si>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</si>
  <si>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</si>
  <si>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</si>
  <si>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</si>
  <si>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</si>
  <si>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</si>
  <si>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</si>
  <si>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</si>
  <si>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</si>
  <si>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</si>
  <si>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</si>
  <si>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</si>
  <si>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</si>
  <si>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</si>
  <si>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</si>
  <si>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</si>
  <si>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</si>
  <si>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</si>
  <si>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</si>
  <si>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</si>
  <si>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</si>
  <si>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</si>
  <si>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</si>
  <si>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</si>
  <si>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</si>
  <si>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</si>
  <si>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</si>
  <si>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</si>
  <si>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</si>
  <si>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</si>
  <si>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</si>
  <si>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</si>
  <si>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</si>
  <si>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</si>
  <si>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</si>
  <si>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</si>
  <si>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</si>
  <si>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</si>
  <si>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</si>
  <si>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</si>
  <si>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</si>
  <si>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</si>
  <si>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</si>
  <si>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</si>
  <si>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</si>
  <si>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</si>
  <si>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</si>
  <si>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</si>
  <si>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</si>
  <si>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</si>
  <si>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</si>
  <si>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</si>
  <si>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</si>
  <si>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</si>
  <si>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</si>
  <si>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</si>
  <si>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</si>
  <si>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</si>
  <si>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</si>
  <si>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</si>
  <si>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</si>
  <si>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</si>
  <si>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</si>
  <si>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</si>
  <si>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</si>
  <si>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</si>
  <si>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</si>
  <si>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</si>
  <si>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</si>
  <si>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</si>
  <si>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</si>
  <si>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</si>
  <si>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</si>
  <si>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</si>
  <si>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</si>
  <si>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</si>
  <si>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</si>
  <si>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</si>
  <si>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</si>
  <si>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</si>
  <si>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</si>
  <si>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</si>
  <si>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</si>
  <si>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</si>
  <si>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</si>
  <si>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</si>
  <si>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</si>
  <si>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</si>
  <si>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</si>
  <si>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</si>
  <si>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</si>
  <si>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</si>
  <si>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</si>
  <si>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</si>
  <si>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</si>
  <si>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</si>
  <si>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</si>
  <si>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</si>
  <si>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</si>
  <si>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</si>
  <si>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</si>
  <si>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</si>
  <si>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</si>
  <si>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</si>
  <si>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</si>
  <si>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</si>
  <si>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</si>
  <si>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</si>
  <si>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</si>
  <si>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</si>
  <si>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</si>
  <si>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</si>
  <si>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</si>
  <si>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</si>
  <si>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</si>
  <si>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</si>
  <si>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</si>
  <si>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</si>
  <si>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</si>
  <si>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</si>
  <si>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</si>
  <si>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</si>
  <si>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</si>
  <si>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</si>
  <si>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</si>
  <si>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</si>
  <si>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</si>
  <si>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</si>
  <si>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</si>
  <si>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</si>
  <si>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</si>
  <si>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</si>
  <si>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</si>
  <si>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</si>
  <si>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</si>
  <si>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</si>
  <si>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</si>
  <si>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</si>
  <si>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</si>
  <si>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</si>
  <si>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</si>
  <si>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</si>
  <si>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</si>
  <si>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</si>
  <si>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</si>
  <si>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</si>
  <si>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</si>
  <si>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</si>
  <si>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</si>
  <si>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</si>
  <si>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</si>
  <si>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</si>
  <si>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</si>
  <si>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</si>
  <si>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</si>
  <si>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</si>
  <si>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</si>
  <si>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</si>
  <si>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</si>
  <si>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</si>
  <si>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</si>
  <si>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</si>
  <si>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</si>
  <si>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</si>
  <si>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</si>
  <si>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</si>
  <si>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</si>
  <si>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</si>
  <si>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</si>
  <si>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</si>
  <si>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</si>
  <si>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</si>
  <si>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</si>
  <si>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</si>
  <si>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</si>
  <si>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</si>
  <si>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</si>
  <si>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</si>
  <si>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</si>
  <si>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</si>
  <si>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</si>
  <si>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</si>
  <si>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</si>
  <si>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</si>
  <si>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</si>
  <si>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</si>
  <si>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</si>
  <si>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</si>
  <si>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</si>
  <si>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</si>
  <si>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</si>
  <si>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</si>
  <si>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</si>
  <si>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</si>
  <si>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</si>
  <si>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</si>
  <si>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</si>
  <si>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</si>
  <si>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</si>
  <si>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</si>
  <si>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</si>
  <si>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</si>
  <si>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</si>
  <si>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</si>
  <si>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</si>
  <si>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</si>
  <si>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</si>
  <si>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</si>
  <si>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</si>
  <si>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</si>
  <si>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</si>
  <si>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</si>
  <si>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</si>
  <si>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</si>
  <si>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</si>
  <si>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</si>
  <si>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</si>
  <si>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</si>
  <si>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</si>
  <si>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</si>
  <si>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</si>
  <si>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</si>
  <si>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</si>
  <si>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</si>
  <si>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</si>
  <si>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</si>
  <si>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</si>
  <si>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</si>
  <si>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</si>
  <si>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</si>
  <si>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</si>
  <si>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</si>
  <si>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</si>
  <si>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</si>
  <si>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</si>
  <si>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</si>
  <si>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</si>
  <si>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</si>
  <si>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</si>
  <si>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</si>
  <si>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</si>
  <si>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</si>
  <si>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</si>
  <si>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</si>
  <si>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</si>
  <si>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</si>
  <si>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</si>
  <si>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</si>
  <si>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</si>
  <si>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</si>
  <si>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</si>
  <si>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</si>
  <si>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</si>
  <si>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</si>
  <si>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</si>
  <si>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</si>
  <si>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</si>
  <si>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</si>
  <si>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</si>
  <si>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</si>
  <si>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</si>
  <si>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</si>
  <si>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</si>
  <si>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</si>
  <si>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</si>
  <si>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</si>
  <si>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</si>
  <si>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</si>
  <si>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</si>
  <si>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</si>
  <si>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</si>
  <si>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</si>
  <si>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</si>
  <si>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</si>
  <si>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</si>
  <si>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</si>
  <si>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</si>
  <si>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</si>
  <si>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</si>
  <si>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</si>
  <si>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</si>
  <si>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</si>
  <si>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</si>
  <si>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</si>
  <si>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</si>
  <si>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</si>
  <si>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</si>
  <si>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</si>
  <si>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</si>
  <si>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</si>
  <si>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</si>
  <si>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</si>
  <si>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</si>
  <si>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</si>
  <si>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</si>
  <si>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</si>
  <si>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</si>
  <si>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</si>
  <si>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</si>
  <si>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</si>
  <si>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</si>
  <si>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</si>
  <si>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</si>
  <si>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</si>
  <si>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</si>
  <si>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</si>
  <si>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</si>
  <si>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</si>
  <si>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</si>
  <si>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</si>
  <si>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</si>
  <si>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</si>
  <si>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</si>
  <si>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</si>
  <si>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</si>
  <si>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</si>
  <si>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</si>
  <si>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</si>
  <si>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</si>
  <si>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</si>
  <si>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</si>
  <si>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</si>
  <si>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</si>
  <si>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</si>
  <si>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</si>
  <si>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</si>
  <si>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</si>
  <si>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</si>
  <si>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</si>
  <si>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</si>
  <si>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</si>
  <si>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</si>
  <si>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</si>
  <si>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</si>
  <si>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</si>
  <si>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</si>
  <si>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</si>
  <si>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</si>
  <si>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</si>
  <si>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</si>
  <si>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</si>
  <si>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</si>
  <si>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</si>
  <si>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</si>
  <si>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</si>
  <si>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</si>
  <si>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</si>
  <si>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</si>
  <si>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</si>
  <si>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</si>
  <si>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</si>
  <si>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</si>
  <si>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</si>
  <si>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</si>
  <si>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</si>
  <si>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</si>
  <si>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</si>
  <si>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</si>
  <si>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</si>
  <si>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</si>
  <si>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</si>
  <si>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</si>
  <si>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</si>
  <si>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</si>
  <si>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</si>
  <si>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</si>
  <si>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</si>
  <si>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</si>
  <si>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</si>
  <si>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</si>
  <si>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</si>
  <si>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</si>
  <si>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</si>
  <si>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</si>
  <si>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</si>
  <si>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</si>
  <si>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</si>
  <si>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</si>
  <si>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</si>
  <si>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</si>
  <si>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</si>
  <si>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</si>
  <si>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</si>
  <si>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</si>
  <si>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</si>
  <si>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</si>
  <si>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</si>
  <si>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</si>
  <si>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</si>
  <si>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</si>
  <si>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</si>
  <si>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</si>
  <si>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</si>
  <si>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</si>
  <si>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</si>
  <si>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</si>
  <si>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</si>
  <si>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</si>
  <si>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</si>
  <si>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</si>
  <si>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</si>
  <si>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</si>
  <si>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</si>
  <si>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</si>
  <si>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</si>
  <si>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</si>
  <si>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</si>
  <si>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</si>
  <si>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</si>
  <si>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</si>
  <si>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</si>
  <si>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</si>
  <si>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</si>
  <si>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</si>
  <si>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</si>
  <si>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</si>
  <si>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</si>
  <si>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</si>
  <si>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</si>
  <si>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</si>
  <si>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</si>
  <si>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</si>
  <si>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</si>
  <si>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</si>
  <si>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</si>
  <si>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</si>
  <si>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</si>
  <si>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</si>
  <si>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</si>
  <si>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</si>
  <si>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</si>
  <si>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</si>
  <si>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</si>
  <si>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</si>
  <si>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</si>
  <si>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</si>
  <si>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</si>
  <si>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</si>
  <si>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</si>
  <si>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</si>
  <si>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</si>
  <si>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</si>
  <si>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</si>
  <si>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</si>
  <si>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</si>
  <si>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</si>
  <si>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</si>
  <si>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</si>
  <si>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</si>
  <si>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</si>
  <si>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</si>
  <si>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</si>
  <si>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</si>
  <si>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</si>
  <si>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</si>
  <si>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</si>
  <si>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</si>
  <si>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</si>
  <si>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</si>
  <si>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</si>
  <si>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</si>
  <si>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</si>
  <si>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</si>
  <si>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</si>
  <si>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</si>
  <si>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</si>
  <si>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</si>
  <si>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</si>
  <si>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</si>
  <si>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</si>
  <si>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</si>
  <si>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</si>
  <si>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</si>
  <si>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</si>
  <si>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</si>
  <si>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</si>
  <si>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</si>
  <si>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</si>
  <si>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</si>
  <si>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</si>
  <si>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</si>
  <si>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</si>
  <si>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</si>
  <si>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</si>
  <si>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</si>
  <si>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</si>
  <si>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</si>
  <si>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</si>
  <si>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</si>
  <si>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</si>
  <si>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</si>
  <si>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</si>
  <si>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</si>
  <si>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</si>
  <si>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</si>
  <si>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</si>
  <si>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</si>
  <si>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</si>
  <si>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</si>
  <si>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</si>
  <si>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</si>
  <si>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</si>
  <si>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</si>
  <si>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</si>
  <si>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</si>
  <si>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</si>
  <si>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</si>
  <si>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</si>
  <si>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</si>
  <si>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</si>
  <si>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</si>
  <si>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</si>
  <si>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</si>
  <si>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</si>
  <si>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</si>
  <si>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</si>
  <si>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</si>
  <si>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</si>
  <si>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</si>
  <si>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</si>
  <si>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</si>
  <si>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</si>
  <si>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</si>
  <si>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</si>
  <si>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</si>
  <si>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</si>
  <si>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</si>
  <si>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</si>
  <si>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</si>
  <si>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</si>
  <si>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</si>
  <si>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</si>
  <si>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</si>
  <si>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</si>
  <si>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</si>
  <si>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</si>
  <si>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</si>
  <si>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</si>
  <si>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</si>
  <si>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</si>
  <si>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</si>
  <si>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</si>
  <si>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</si>
  <si>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</si>
  <si>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</si>
  <si>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</si>
  <si>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</si>
  <si>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</si>
  <si>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</si>
  <si>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</si>
  <si>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</si>
  <si>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</si>
  <si>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</si>
  <si>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</si>
  <si>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</si>
  <si>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</si>
  <si>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</si>
  <si>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</si>
  <si>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</si>
  <si>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</si>
  <si>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</si>
  <si>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</si>
  <si>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</si>
  <si>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</si>
  <si>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</si>
  <si>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</si>
  <si>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</si>
  <si>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</si>
  <si>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</si>
  <si>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</si>
  <si>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</si>
  <si>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</si>
  <si>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</si>
  <si>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</si>
  <si>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</si>
  <si>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</si>
  <si>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</si>
  <si>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</si>
  <si>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</si>
  <si>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</si>
  <si>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</si>
  <si>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</si>
  <si>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</si>
  <si>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</si>
  <si>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</si>
  <si>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</si>
  <si>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</si>
  <si>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</si>
  <si>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</si>
  <si>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</si>
  <si>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</si>
  <si>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</si>
  <si>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</si>
  <si>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</si>
  <si>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</si>
  <si>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</si>
  <si>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</si>
  <si>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</si>
  <si>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</si>
  <si>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</si>
  <si>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</si>
  <si>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</si>
  <si>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</si>
  <si>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</si>
  <si>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</si>
  <si>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</si>
  <si>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</si>
  <si>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</si>
  <si>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</si>
  <si>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</si>
  <si>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</si>
  <si>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</si>
  <si>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</si>
  <si>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</si>
  <si>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</si>
  <si>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</si>
  <si>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</si>
  <si>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</si>
  <si>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</si>
  <si>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</si>
  <si>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</si>
  <si>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</si>
  <si>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</si>
  <si>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</si>
  <si>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</si>
  <si>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</si>
  <si>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</si>
  <si>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</si>
  <si>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</si>
  <si>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</si>
  <si>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</si>
  <si>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</si>
  <si>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</si>
  <si>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</si>
  <si>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</si>
  <si>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</si>
  <si>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</si>
  <si>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</si>
  <si>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</si>
  <si>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</si>
  <si>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</si>
  <si>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</si>
  <si>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</si>
  <si>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</si>
  <si>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</si>
  <si>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</si>
  <si>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</si>
  <si>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</si>
  <si>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</si>
  <si>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</si>
  <si>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</si>
  <si>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</si>
  <si>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</si>
  <si>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</si>
  <si>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</si>
  <si>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</si>
  <si>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</si>
  <si>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</si>
  <si>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</si>
  <si>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</si>
  <si>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</si>
  <si>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</si>
  <si>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</si>
  <si>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</si>
  <si>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</si>
  <si>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</si>
  <si>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</si>
  <si>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</si>
  <si>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</si>
  <si>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</si>
  <si>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</si>
  <si>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</si>
  <si>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</si>
  <si>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</si>
  <si>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</si>
  <si>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</si>
  <si>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</si>
  <si>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</si>
  <si>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</si>
  <si>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</si>
  <si>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</si>
  <si>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</si>
  <si>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</si>
  <si>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</si>
  <si>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</si>
  <si>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</si>
  <si>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</si>
  <si>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</si>
  <si>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</si>
  <si>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</si>
  <si>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</si>
  <si>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</si>
  <si>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</si>
  <si>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</si>
  <si>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</si>
  <si>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</si>
  <si>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</si>
  <si>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</si>
  <si>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</si>
  <si>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</si>
  <si>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</si>
  <si>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</si>
  <si>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</si>
  <si>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</si>
  <si>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</si>
  <si>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</si>
  <si>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</si>
  <si>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</si>
  <si>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</si>
  <si>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</si>
  <si>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</si>
  <si>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</si>
  <si>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</si>
  <si>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</si>
  <si>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</si>
  <si>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</si>
  <si>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</si>
  <si>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</si>
  <si>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</si>
  <si>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</si>
  <si>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</si>
  <si>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</si>
  <si>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</si>
  <si>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</si>
  <si>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</si>
  <si>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</si>
  <si>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</si>
  <si>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</si>
  <si>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</si>
  <si>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</si>
  <si>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</si>
  <si>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</si>
  <si>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</si>
  <si>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</si>
  <si>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</si>
  <si>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</si>
  <si>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</si>
  <si>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</si>
  <si>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</si>
  <si>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</si>
  <si>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</si>
  <si>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</si>
  <si>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</si>
  <si>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</si>
  <si>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</si>
  <si>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</si>
  <si>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</si>
  <si>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</si>
  <si>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</si>
  <si>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</si>
  <si>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</si>
  <si>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</si>
  <si>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</si>
  <si>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</si>
  <si>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</si>
  <si>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</si>
  <si>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</si>
  <si>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</si>
  <si>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</si>
  <si>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</si>
  <si>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</si>
  <si>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</si>
  <si>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</si>
  <si>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</si>
  <si>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</si>
  <si>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</si>
  <si>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</si>
  <si>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</si>
  <si>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</si>
  <si>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</si>
  <si>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</si>
  <si>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</si>
  <si>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</si>
  <si>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</si>
  <si>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</si>
  <si>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</si>
  <si>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</si>
  <si>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</si>
  <si>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</si>
  <si>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</si>
  <si>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</si>
  <si>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</si>
  <si>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</si>
  <si>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</si>
  <si>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</si>
  <si>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</si>
  <si>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</si>
  <si>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</si>
  <si>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</si>
  <si>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</si>
  <si>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</si>
  <si>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</si>
  <si>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</si>
  <si>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</si>
  <si>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</si>
  <si>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</si>
  <si>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</si>
  <si>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</si>
  <si>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</si>
  <si>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</si>
  <si>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</si>
  <si>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</si>
  <si>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</si>
  <si>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</si>
  <si>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</si>
  <si>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</si>
  <si>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</si>
  <si>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</si>
  <si>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</si>
  <si>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</si>
  <si>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</si>
  <si>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</si>
  <si>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</si>
  <si>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</si>
  <si>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</si>
  <si>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</si>
  <si>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</si>
  <si>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</si>
  <si>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</si>
  <si>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</si>
  <si>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</si>
  <si>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</si>
  <si>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</si>
  <si>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</si>
  <si>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</si>
  <si>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</si>
  <si>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</si>
  <si>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</si>
  <si>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</si>
  <si>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</si>
  <si>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</si>
  <si>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</si>
  <si>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</si>
  <si>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</si>
  <si>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</si>
  <si>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</si>
  <si>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</si>
  <si>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</si>
  <si>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</si>
  <si>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</si>
  <si>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</si>
  <si>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</si>
  <si>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</si>
  <si>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</si>
  <si>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</si>
  <si>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</si>
  <si>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</si>
  <si>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</si>
  <si>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</si>
  <si>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</si>
  <si>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</si>
  <si>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</si>
  <si>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</si>
  <si>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</si>
  <si>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</si>
  <si>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</si>
  <si>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</si>
  <si>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</si>
  <si>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</si>
  <si>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</si>
  <si>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</si>
  <si>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</si>
  <si>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</si>
  <si>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</si>
  <si>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</si>
  <si>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</si>
  <si>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</si>
  <si>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</si>
  <si>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</si>
  <si>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</si>
  <si>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</si>
  <si>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</si>
  <si>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</si>
  <si>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</si>
  <si>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</si>
  <si>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</si>
  <si>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</si>
  <si>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</si>
  <si>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</si>
  <si>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</si>
  <si>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</si>
  <si>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</si>
  <si>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</si>
  <si>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</si>
  <si>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</si>
  <si>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</si>
  <si>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</si>
  <si>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</si>
  <si>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</si>
  <si>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</si>
  <si>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</si>
  <si>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</si>
  <si>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</si>
  <si>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</si>
  <si>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</si>
  <si>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</si>
  <si>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</si>
  <si>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</si>
  <si>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</si>
  <si>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</si>
  <si>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</si>
  <si>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</si>
  <si>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</si>
  <si>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</si>
  <si>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</si>
  <si>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</si>
  <si>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</si>
  <si>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</si>
  <si>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</si>
  <si>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</si>
  <si>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</si>
  <si>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</si>
  <si>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</si>
  <si>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</si>
  <si>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</si>
  <si>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</si>
  <si>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</si>
  <si>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</si>
  <si>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</si>
  <si>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</si>
  <si>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</si>
  <si>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</si>
  <si>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</si>
  <si>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</si>
  <si>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</si>
  <si>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</si>
  <si>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</si>
  <si>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</si>
  <si>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</si>
  <si>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</si>
  <si>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</si>
  <si>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</si>
  <si>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</si>
  <si>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</si>
  <si>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</si>
  <si>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</si>
  <si>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</si>
  <si>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</si>
  <si>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</si>
  <si>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</si>
  <si>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</si>
  <si>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</si>
  <si>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</si>
  <si>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</si>
  <si>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</si>
  <si>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</si>
  <si>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</si>
  <si>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</si>
  <si>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</si>
  <si>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</si>
  <si>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</si>
  <si>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</si>
  <si>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</si>
  <si>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</si>
  <si>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</si>
  <si>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</si>
  <si>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</si>
  <si>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</si>
  <si>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</si>
  <si>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</si>
  <si>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</si>
  <si>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</si>
  <si>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</si>
  <si>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</si>
  <si>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</si>
  <si>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</si>
  <si>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</si>
  <si>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</si>
  <si>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</si>
  <si>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</si>
  <si>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</si>
  <si>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</si>
  <si>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</si>
  <si>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</si>
  <si>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</si>
  <si>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</si>
  <si>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</si>
  <si>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</si>
  <si>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</si>
  <si>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</si>
  <si>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</si>
  <si>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</si>
  <si>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</si>
  <si>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</si>
  <si>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</si>
  <si>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</si>
  <si>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</si>
  <si>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</si>
  <si>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</si>
  <si>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</si>
  <si>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</si>
  <si>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</si>
  <si>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</si>
  <si>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</si>
  <si>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</si>
  <si>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</si>
  <si>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</si>
  <si>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</si>
  <si>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</si>
  <si>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</si>
  <si>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</si>
  <si>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</si>
  <si>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</si>
  <si>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</si>
  <si>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</si>
  <si>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</si>
  <si>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</si>
  <si>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</si>
  <si>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</si>
  <si>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</si>
  <si>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</si>
  <si>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</si>
  <si>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</si>
  <si>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</si>
  <si>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</si>
  <si>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</si>
  <si>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</si>
  <si>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</si>
  <si>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</si>
  <si>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</si>
  <si>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</si>
  <si>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</si>
  <si>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</si>
  <si>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</si>
  <si>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</si>
  <si>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</si>
  <si>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</si>
  <si>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</si>
  <si>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</si>
  <si>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</si>
  <si>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</si>
  <si>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</si>
  <si>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</si>
  <si>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</si>
  <si>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</si>
  <si>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</si>
  <si>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</si>
  <si>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</si>
  <si>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</si>
  <si>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</si>
  <si>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</si>
  <si>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</si>
  <si>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</si>
  <si>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</si>
  <si>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</si>
  <si>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</si>
  <si>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</si>
  <si>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</si>
  <si>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</si>
  <si>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</si>
  <si>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</si>
  <si>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</si>
  <si>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</si>
  <si>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</si>
  <si>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</si>
  <si>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</si>
  <si>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</si>
  <si>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</si>
  <si>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</si>
  <si>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</si>
  <si>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</si>
  <si>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</si>
  <si>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</si>
  <si>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</si>
  <si>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</si>
  <si>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</si>
  <si>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</si>
  <si>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</si>
  <si>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</si>
  <si>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</si>
  <si>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</si>
  <si>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</si>
  <si>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</si>
  <si>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</si>
  <si>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</si>
  <si>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</si>
  <si>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</si>
  <si>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</si>
  <si>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</si>
  <si>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</si>
  <si>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</si>
  <si>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</si>
  <si>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</si>
  <si>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</si>
  <si>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</si>
  <si>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</si>
  <si>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</si>
  <si>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</si>
  <si>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</si>
  <si>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</si>
  <si>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</si>
  <si>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</si>
  <si>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</si>
  <si>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</si>
  <si>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</si>
  <si>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</si>
  <si>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</si>
  <si>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</si>
  <si>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</si>
  <si>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</si>
  <si>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</si>
  <si>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</si>
  <si>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</si>
  <si>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</si>
  <si>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</si>
  <si>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</si>
  <si>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</si>
  <si>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</si>
  <si>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</si>
  <si>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</si>
  <si>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</si>
  <si>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</si>
  <si>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</si>
  <si>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</si>
  <si>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</si>
  <si>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</si>
  <si>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</si>
  <si>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</si>
  <si>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</si>
  <si>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</si>
  <si>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</si>
  <si>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</si>
  <si>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</si>
  <si>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</si>
  <si>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</si>
  <si>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</si>
  <si>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</si>
  <si>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</si>
  <si>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</si>
  <si>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</si>
  <si>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</si>
  <si>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</si>
  <si>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</si>
  <si>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</si>
  <si>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</si>
  <si>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</si>
  <si>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</si>
  <si>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</si>
  <si>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</si>
  <si>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</si>
  <si>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</si>
  <si>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</si>
  <si>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</si>
  <si>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</si>
  <si>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</si>
  <si>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</si>
  <si>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</si>
  <si>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</si>
  <si>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</si>
  <si>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</si>
  <si>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</si>
  <si>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</si>
  <si>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</si>
  <si>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</si>
  <si>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</si>
  <si>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</si>
  <si>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</si>
  <si>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</si>
  <si>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</si>
  <si>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</si>
  <si>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</si>
  <si>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</si>
  <si>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</si>
  <si>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</si>
  <si>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</si>
  <si>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</si>
  <si>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</si>
  <si>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</si>
  <si>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</si>
  <si>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</si>
  <si>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</si>
  <si>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</si>
  <si>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</si>
  <si>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</si>
  <si>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</si>
  <si>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</si>
  <si>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</si>
  <si>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</si>
  <si>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</si>
  <si>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</si>
  <si>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</si>
  <si>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</si>
  <si>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</si>
  <si>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</si>
  <si>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</si>
  <si>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</si>
  <si>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</si>
  <si>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</si>
  <si>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</si>
  <si>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</si>
  <si>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</si>
  <si>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</si>
  <si>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</si>
  <si>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</si>
  <si>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</si>
  <si>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</si>
  <si>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</si>
  <si>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</si>
  <si>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</si>
  <si>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</si>
  <si>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</si>
  <si>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</si>
  <si>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</si>
  <si>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</si>
  <si>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</si>
  <si>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</si>
  <si>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</si>
  <si>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</si>
  <si>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</si>
  <si>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</si>
  <si>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</si>
  <si>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</si>
  <si>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</si>
  <si>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</si>
  <si>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</si>
  <si>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</si>
  <si>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</si>
  <si>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</si>
  <si>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</si>
  <si>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</si>
  <si>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</si>
  <si>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</si>
  <si>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</si>
  <si>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</si>
  <si>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</si>
  <si>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</si>
  <si>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</si>
  <si>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</si>
  <si>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</si>
  <si>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</si>
  <si>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</si>
  <si>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</si>
  <si>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</si>
  <si>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</si>
  <si>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</si>
  <si>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</si>
  <si>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</si>
  <si>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</si>
  <si>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</si>
  <si>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</si>
  <si>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</si>
  <si>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</si>
  <si>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</si>
  <si>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</si>
  <si>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</si>
  <si>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</si>
  <si>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</si>
  <si>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</si>
  <si>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</si>
  <si>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</si>
  <si>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</si>
  <si>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</si>
  <si>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</si>
  <si>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</si>
  <si>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</si>
  <si>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</si>
  <si>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</si>
  <si>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</si>
  <si>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</si>
  <si>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</si>
  <si>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</si>
  <si>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</si>
  <si>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</si>
  <si>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</si>
  <si>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</si>
  <si>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</si>
  <si>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</si>
  <si>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</si>
  <si>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</si>
  <si>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</si>
  <si>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</si>
  <si>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</si>
  <si>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</si>
  <si>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</si>
  <si>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</si>
  <si>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</si>
  <si>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</si>
  <si>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</si>
  <si>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</si>
  <si>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</si>
  <si>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</si>
  <si>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</si>
  <si>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</si>
  <si>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</si>
  <si>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</si>
  <si>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</si>
  <si>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</si>
  <si>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</si>
  <si>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</si>
  <si>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</si>
  <si>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</si>
  <si>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</si>
  <si>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</si>
  <si>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</si>
  <si>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</si>
  <si>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</si>
  <si>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</si>
  <si>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</si>
  <si>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</si>
  <si>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</si>
  <si>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</si>
  <si>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</si>
  <si>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</si>
  <si>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</si>
  <si>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</si>
  <si>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</si>
  <si>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</si>
  <si>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</si>
  <si>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</si>
  <si>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</si>
  <si>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</si>
  <si>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</si>
  <si>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</si>
  <si>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</si>
  <si>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</si>
  <si>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</si>
  <si>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</si>
  <si>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</si>
  <si>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</si>
  <si>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</si>
  <si>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</si>
  <si>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</si>
  <si>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</si>
  <si>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</si>
  <si>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</si>
  <si>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</si>
  <si>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</si>
  <si>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</si>
  <si>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</si>
  <si>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</si>
  <si>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</si>
  <si>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</si>
  <si>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</si>
  <si>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</si>
  <si>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</si>
  <si>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</si>
  <si>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</si>
  <si>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</si>
  <si>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</si>
  <si>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</si>
  <si>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</si>
  <si>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</si>
  <si>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</si>
  <si>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</si>
  <si>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</si>
  <si>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</si>
  <si>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</si>
  <si>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</si>
  <si>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</si>
  <si>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</si>
  <si>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</si>
  <si>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</si>
  <si>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</si>
  <si>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</si>
  <si>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</si>
  <si>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</si>
  <si>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</si>
  <si>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</si>
  <si>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</si>
  <si>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</si>
  <si>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</si>
  <si>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</si>
  <si>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</si>
  <si>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</si>
  <si>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</si>
  <si>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</si>
  <si>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</si>
  <si>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</si>
  <si>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</si>
  <si>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</si>
  <si>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</si>
  <si>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</si>
  <si>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</si>
  <si>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</si>
  <si>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</si>
  <si>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</si>
  <si>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</si>
  <si>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</si>
  <si>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</si>
  <si>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</si>
  <si>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</si>
  <si>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</si>
  <si>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</si>
  <si>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</si>
  <si>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</si>
  <si>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</si>
  <si>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</si>
  <si>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</si>
  <si>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</si>
  <si>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</si>
  <si>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</si>
  <si>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</si>
  <si>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</si>
  <si>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</si>
  <si>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</si>
  <si>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</si>
  <si>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</si>
  <si>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</si>
  <si>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</si>
  <si>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</si>
  <si>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</si>
  <si>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</si>
  <si>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</si>
  <si>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</si>
  <si>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</si>
  <si>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</si>
  <si>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</si>
  <si>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</si>
  <si>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</si>
  <si>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</si>
  <si>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</si>
  <si>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</si>
  <si>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</si>
  <si>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</si>
  <si>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</si>
  <si>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</si>
  <si>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</si>
  <si>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</si>
  <si>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</si>
  <si>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</si>
  <si>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</si>
  <si>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</si>
  <si>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</si>
  <si>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</si>
  <si>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</si>
  <si>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</si>
  <si>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</si>
  <si>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</si>
  <si>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</si>
  <si>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</si>
  <si>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</si>
  <si>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</si>
  <si>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</si>
  <si>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</si>
  <si>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</si>
  <si>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</si>
  <si>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</si>
  <si>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</si>
  <si>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</si>
  <si>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</si>
  <si>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</si>
  <si>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</si>
  <si>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</si>
  <si>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</si>
  <si>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</si>
  <si>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</si>
  <si>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</si>
  <si>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</si>
  <si>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</si>
  <si>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</si>
  <si>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</si>
  <si>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</si>
  <si>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</si>
  <si>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</si>
  <si>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</si>
  <si>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</si>
  <si>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</si>
  <si>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</si>
  <si>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</si>
  <si>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</si>
  <si>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</si>
  <si>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</si>
  <si>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</si>
  <si>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</si>
  <si>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</si>
  <si>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</si>
  <si>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</si>
  <si>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</si>
  <si>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</si>
  <si>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</si>
  <si>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</si>
  <si>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</si>
  <si>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</si>
  <si>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</si>
  <si>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</si>
  <si>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</si>
  <si>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</si>
  <si>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</si>
  <si>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</si>
  <si>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</si>
  <si>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</si>
  <si>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</si>
  <si>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</si>
  <si>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</si>
  <si>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</si>
  <si>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</si>
  <si>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</si>
  <si>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</si>
  <si>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</si>
  <si>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</si>
  <si>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</si>
  <si>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</si>
  <si>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</si>
  <si>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</si>
  <si>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</si>
  <si>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</si>
  <si>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</si>
  <si>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</si>
  <si>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</si>
  <si>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</si>
  <si>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</si>
  <si>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</si>
  <si>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</si>
  <si>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</si>
  <si>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</si>
  <si>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</si>
  <si>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</si>
  <si>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</si>
  <si>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</si>
  <si>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</si>
  <si>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</si>
  <si>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</si>
  <si>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</si>
  <si>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</si>
  <si>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</si>
  <si>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</si>
  <si>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</si>
  <si>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</si>
  <si>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</si>
  <si>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</si>
  <si>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</si>
  <si>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</si>
  <si>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</si>
  <si>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</si>
  <si>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</si>
  <si>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</si>
  <si>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</si>
  <si>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</si>
  <si>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</si>
  <si>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</si>
  <si>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</si>
  <si>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</si>
  <si>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</si>
  <si>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</si>
  <si>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</si>
  <si>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</si>
  <si>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</si>
  <si>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</si>
  <si>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</si>
  <si>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</si>
  <si>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</si>
  <si>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</si>
  <si>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</si>
  <si>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</si>
  <si>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</si>
  <si>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</si>
  <si>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</si>
  <si>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</si>
  <si>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</si>
  <si>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</si>
  <si>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</si>
  <si>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</si>
  <si>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</si>
  <si>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</si>
  <si>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</si>
  <si>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</si>
  <si>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</si>
  <si>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</si>
  <si>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</si>
  <si>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</si>
  <si>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</si>
  <si>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</si>
  <si>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</si>
  <si>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</si>
  <si>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</si>
  <si>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</si>
  <si>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</si>
  <si>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</si>
  <si>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</si>
  <si>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</si>
  <si>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</si>
  <si>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</si>
  <si>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</si>
  <si>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</si>
  <si>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</si>
  <si>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</si>
  <si>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</si>
  <si>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</si>
  <si>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</si>
  <si>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</si>
  <si>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</si>
  <si>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</si>
  <si>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</si>
  <si>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</si>
  <si>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</si>
  <si>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</si>
  <si>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</si>
  <si>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</si>
  <si>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</si>
  <si>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</si>
  <si>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</si>
  <si>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</si>
  <si>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</si>
  <si>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</si>
  <si>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</si>
  <si>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</si>
  <si>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</si>
  <si>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</si>
  <si>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</si>
  <si>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</si>
  <si>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</si>
  <si>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</si>
  <si>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</si>
  <si>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</si>
  <si>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</si>
  <si>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</si>
  <si>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</si>
  <si>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</si>
  <si>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</si>
  <si>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</si>
  <si>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</si>
  <si>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</si>
  <si>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</si>
  <si>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</si>
  <si>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</si>
  <si>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</si>
  <si>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</si>
  <si>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</si>
  <si>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</si>
  <si>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</si>
  <si>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</si>
  <si>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</si>
  <si>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</si>
  <si>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</si>
  <si>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</si>
  <si>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</si>
  <si>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</si>
  <si>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</si>
  <si>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</si>
  <si>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</si>
  <si>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</si>
  <si>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</si>
  <si>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</si>
  <si>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</si>
  <si>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</si>
  <si>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</si>
  <si>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</si>
  <si>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</si>
  <si>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</si>
  <si>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</si>
  <si>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</si>
  <si>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</si>
  <si>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</si>
  <si>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</si>
  <si>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</si>
  <si>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</si>
  <si>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</si>
  <si>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</si>
  <si>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</si>
  <si>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</si>
  <si>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</si>
  <si>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</si>
  <si>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</si>
  <si>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</si>
  <si>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</si>
  <si>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</si>
  <si>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</si>
  <si>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</si>
  <si>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</si>
  <si>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</si>
  <si>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</si>
  <si>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</si>
  <si>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</si>
  <si>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</si>
  <si>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</si>
  <si>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</si>
  <si>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</si>
  <si>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</si>
  <si>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</si>
  <si>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</si>
  <si>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</si>
  <si>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</si>
  <si>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</si>
  <si>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</si>
  <si>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</si>
  <si>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</si>
  <si>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</si>
  <si>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</si>
  <si>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</si>
  <si>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</si>
  <si>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</si>
  <si>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</si>
  <si>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</si>
  <si>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</si>
  <si>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</si>
  <si>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</si>
  <si>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</si>
  <si>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</si>
  <si>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</si>
  <si>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</si>
  <si>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</si>
  <si>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</si>
  <si>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</si>
  <si>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</si>
  <si>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</si>
  <si>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</si>
  <si>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</si>
  <si>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</si>
  <si>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</si>
  <si>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</si>
  <si>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</si>
  <si>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</si>
  <si>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</si>
  <si>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</si>
  <si>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</si>
  <si>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</si>
  <si>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</si>
  <si>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</si>
  <si>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</si>
  <si>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</si>
  <si>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</si>
  <si>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</si>
  <si>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</si>
  <si>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</si>
  <si>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</si>
  <si>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</si>
  <si>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</si>
  <si>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</si>
  <si>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</si>
  <si>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</si>
  <si>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</si>
  <si>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</si>
  <si>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</si>
  <si>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</si>
  <si>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</si>
  <si>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</si>
  <si>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</si>
  <si>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</si>
  <si>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</si>
  <si>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</si>
  <si>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</si>
  <si>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</si>
  <si>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</si>
  <si>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</si>
  <si>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</si>
  <si>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</si>
  <si>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</si>
  <si>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</si>
  <si>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</si>
  <si>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</si>
  <si>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</si>
  <si>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</si>
  <si>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</si>
  <si>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</si>
  <si>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</si>
  <si>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</si>
  <si>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</si>
  <si>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</si>
  <si>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</si>
  <si>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</si>
  <si>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</si>
  <si>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</si>
  <si>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</si>
  <si>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</si>
  <si>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</si>
  <si>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</si>
  <si>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</si>
  <si>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</si>
  <si>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</si>
  <si>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</si>
  <si>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</si>
  <si>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</si>
  <si>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</si>
  <si>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</si>
  <si>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</si>
  <si>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</si>
  <si>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</si>
  <si>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</si>
  <si>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</si>
  <si>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</si>
  <si>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</si>
  <si>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</si>
  <si>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</si>
  <si>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</si>
  <si>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</si>
  <si>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</si>
  <si>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</si>
  <si>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</si>
  <si>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</si>
  <si>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</si>
  <si>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</si>
  <si>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</si>
  <si>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</si>
  <si>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</si>
  <si>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</si>
  <si>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</si>
  <si>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</si>
  <si>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</si>
  <si>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</si>
  <si>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</si>
  <si>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</si>
  <si>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</si>
  <si>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</si>
  <si>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</si>
  <si>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</si>
  <si>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</si>
  <si>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</si>
  <si>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</si>
  <si>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</si>
  <si>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</si>
  <si>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</si>
  <si>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</si>
  <si>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</si>
  <si>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</si>
  <si>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</si>
  <si>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</si>
  <si>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</si>
  <si>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</si>
  <si>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</si>
  <si>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</si>
  <si>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</si>
  <si>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</si>
  <si>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</si>
  <si>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</si>
  <si>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</si>
  <si>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</si>
  <si>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</si>
  <si>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</si>
  <si>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</si>
  <si>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</si>
  <si>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</si>
  <si>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</si>
  <si>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</si>
  <si>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</si>
  <si>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</si>
  <si>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</si>
  <si>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</si>
  <si>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</si>
  <si>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</si>
  <si>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</si>
  <si>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</si>
  <si>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</si>
  <si>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</si>
  <si>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</si>
  <si>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</si>
  <si>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</si>
  <si>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</si>
  <si>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</si>
  <si>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</si>
  <si>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</si>
  <si>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</si>
  <si>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</si>
  <si>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</si>
  <si>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</si>
  <si>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</si>
  <si>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</si>
  <si>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</si>
  <si>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</si>
  <si>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</si>
  <si>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</si>
  <si>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</si>
  <si>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</si>
  <si>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</si>
  <si>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</si>
  <si>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</si>
  <si>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</si>
  <si>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</si>
  <si>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</si>
  <si>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</si>
  <si>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</si>
  <si>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</si>
  <si>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</si>
  <si>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</si>
  <si>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</si>
  <si>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</si>
  <si>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</si>
  <si>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</si>
  <si>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</si>
  <si>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</si>
  <si>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</si>
  <si>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</si>
  <si>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</si>
  <si>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</si>
  <si>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</si>
  <si>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</si>
  <si>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</si>
  <si>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</si>
  <si>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</si>
  <si>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</si>
  <si>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</si>
  <si>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</si>
  <si>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</si>
  <si>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</si>
  <si>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</si>
  <si>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</si>
  <si>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</si>
  <si>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</si>
  <si>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</si>
  <si>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</si>
  <si>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</si>
  <si>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</si>
  <si>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</si>
  <si>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</si>
  <si>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</si>
  <si>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</si>
  <si>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</si>
  <si>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</si>
  <si>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</si>
  <si>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</si>
  <si>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</si>
  <si>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</si>
  <si>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</si>
  <si>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</si>
  <si>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</si>
  <si>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</si>
  <si>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</si>
  <si>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</si>
  <si>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</si>
  <si>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</si>
  <si>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</si>
  <si>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</si>
  <si>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</si>
  <si>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</si>
  <si>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</si>
  <si>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</si>
  <si>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</si>
  <si>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</si>
  <si>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</si>
  <si>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</si>
  <si>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</si>
  <si>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</si>
  <si>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</si>
  <si>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</si>
  <si>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</si>
  <si>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</si>
  <si>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</si>
  <si>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</si>
  <si>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</si>
  <si>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</si>
  <si>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</si>
  <si>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</si>
  <si>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</si>
  <si>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</si>
  <si>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</si>
  <si>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</si>
  <si>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</si>
  <si>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</si>
  <si>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</si>
  <si>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</si>
  <si>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</si>
  <si>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</si>
  <si>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</si>
  <si>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</si>
  <si>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</si>
  <si>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</si>
  <si>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</si>
  <si>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</si>
  <si>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</si>
  <si>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</si>
  <si>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</si>
  <si>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</si>
  <si>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</si>
  <si>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</si>
  <si>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</si>
  <si>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</si>
  <si>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</si>
  <si>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</si>
  <si>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</si>
  <si>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</si>
  <si>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</si>
  <si>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</si>
  <si>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</si>
  <si>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</si>
  <si>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</si>
  <si>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</si>
  <si>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</si>
  <si>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</si>
  <si>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</si>
  <si>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</si>
  <si>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</si>
  <si>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</si>
  <si>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</si>
  <si>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</si>
  <si>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</si>
  <si>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</si>
  <si>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</si>
  <si>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</si>
  <si>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</si>
  <si>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</si>
  <si>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</si>
  <si>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</si>
  <si>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</si>
  <si>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</si>
  <si>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</si>
  <si>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</si>
  <si>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</si>
  <si>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</si>
  <si>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</si>
  <si>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</si>
  <si>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</si>
  <si>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</si>
  <si>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</si>
  <si>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</si>
  <si>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</si>
  <si>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</si>
  <si>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</si>
  <si>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</si>
  <si>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</si>
  <si>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</si>
  <si>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</si>
  <si>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</si>
  <si>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</si>
  <si>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</si>
  <si>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</si>
  <si>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</si>
  <si>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</si>
  <si>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</si>
  <si>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</si>
  <si>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</si>
  <si>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</si>
  <si>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</si>
  <si>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</si>
  <si>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</si>
  <si>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</si>
  <si>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</si>
  <si>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</si>
  <si>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</si>
  <si>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</si>
  <si>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</si>
  <si>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</si>
  <si>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</si>
  <si>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</si>
  <si>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</si>
  <si>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</si>
  <si>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</si>
  <si>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</si>
  <si>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</si>
  <si>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</si>
  <si>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</si>
  <si>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</si>
  <si>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</si>
  <si>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</si>
  <si>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</si>
  <si>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</si>
  <si>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</si>
  <si>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</si>
  <si>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</si>
  <si>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</si>
  <si>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</si>
  <si>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</si>
  <si>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</si>
  <si>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</si>
  <si>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</si>
  <si>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</si>
  <si>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</si>
  <si>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</si>
  <si>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</si>
  <si>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</si>
  <si>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</si>
  <si>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</si>
  <si>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</si>
  <si>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</si>
  <si>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</si>
  <si>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</si>
  <si>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</si>
  <si>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</si>
  <si>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</si>
  <si>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</si>
  <si>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</si>
  <si>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</si>
  <si>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</si>
  <si>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</si>
  <si>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</si>
  <si>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</si>
  <si>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</si>
  <si>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</si>
  <si>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</si>
  <si>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</si>
  <si>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</si>
  <si>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</si>
  <si>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</si>
  <si>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</si>
  <si>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</si>
  <si>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</si>
  <si>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</si>
  <si>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</si>
  <si>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</si>
  <si>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</si>
  <si>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</si>
  <si>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</si>
  <si>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</si>
  <si>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</si>
  <si>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</si>
  <si>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</si>
  <si>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</si>
  <si>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</si>
  <si>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</si>
  <si>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</si>
  <si>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</si>
  <si>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</si>
  <si>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</si>
  <si>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</si>
  <si>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</si>
  <si>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</si>
  <si>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</si>
  <si>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</si>
  <si>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</si>
  <si>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</si>
  <si>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</si>
  <si>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</si>
  <si>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</si>
  <si>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</si>
  <si>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</si>
  <si>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</si>
  <si>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</si>
  <si>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</si>
  <si>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</si>
  <si>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</si>
  <si>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</si>
  <si>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</si>
  <si>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</si>
  <si>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</si>
  <si>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</si>
  <si>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</si>
  <si>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</si>
  <si>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</si>
  <si>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</si>
  <si>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</si>
  <si>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</si>
  <si>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</si>
  <si>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</si>
  <si>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</si>
  <si>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</si>
  <si>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</si>
  <si>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</si>
  <si>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</si>
  <si>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</si>
  <si>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</si>
  <si>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</si>
  <si>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</si>
  <si>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</si>
  <si>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</si>
  <si>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</si>
  <si>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</si>
  <si>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</si>
  <si>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</si>
  <si>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</si>
  <si>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</si>
  <si>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</si>
  <si>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</si>
  <si>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</si>
  <si>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</si>
  <si>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</si>
  <si>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</si>
  <si>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</si>
  <si>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</si>
  <si>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</si>
  <si>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</si>
  <si>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</si>
  <si>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</si>
  <si>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</si>
  <si>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</si>
  <si>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</si>
  <si>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</si>
  <si>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</si>
  <si>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</si>
  <si>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</si>
  <si>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</si>
  <si>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</si>
  <si>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</si>
  <si>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</si>
  <si>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</si>
  <si>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</si>
  <si>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</si>
  <si>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</si>
  <si>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</si>
  <si>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</si>
  <si>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</si>
  <si>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</si>
  <si>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</si>
  <si>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</si>
  <si>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</si>
  <si>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</si>
  <si>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</si>
  <si>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</si>
  <si>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</si>
  <si>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</si>
  <si>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</si>
  <si>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</si>
  <si>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</si>
  <si>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</si>
  <si>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</si>
  <si>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</si>
  <si>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</si>
  <si>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</si>
  <si>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</si>
  <si>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</si>
  <si>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</si>
  <si>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</si>
  <si>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</si>
  <si>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</si>
  <si>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</si>
  <si>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</si>
  <si>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</si>
  <si>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</si>
  <si>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</si>
  <si>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</si>
  <si>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</si>
  <si>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</si>
  <si>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</si>
  <si>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</si>
  <si>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</si>
  <si>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</si>
  <si>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</si>
  <si>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</si>
  <si>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</si>
  <si>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</si>
  <si>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</si>
  <si>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</si>
  <si>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</si>
  <si>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</si>
  <si>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</si>
  <si>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</si>
  <si>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</si>
  <si>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</si>
  <si>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</si>
  <si>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</si>
  <si>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</si>
  <si>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</si>
  <si>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</si>
  <si>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</si>
  <si>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</si>
  <si>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</si>
  <si>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</si>
  <si>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</si>
  <si>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</si>
  <si>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</si>
  <si>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</si>
  <si>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</si>
  <si>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</si>
  <si>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</si>
  <si>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</si>
  <si>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</si>
  <si>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</si>
  <si>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</si>
  <si>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</si>
  <si>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</si>
  <si>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</si>
  <si>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</si>
  <si>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</si>
  <si>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</si>
  <si>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</si>
  <si>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</si>
  <si>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</si>
  <si>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</si>
  <si>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</si>
  <si>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</si>
  <si>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</si>
  <si>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</si>
  <si>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</si>
  <si>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</si>
  <si>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</si>
  <si>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</si>
  <si>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</si>
  <si>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</si>
  <si>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</si>
  <si>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</si>
  <si>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</si>
  <si>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</si>
  <si>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</si>
  <si>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</si>
  <si>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</si>
  <si>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</si>
  <si>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</si>
  <si>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</si>
  <si>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</si>
  <si>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</si>
  <si>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</si>
  <si>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</si>
  <si>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</si>
  <si>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</si>
  <si>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</si>
  <si>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</si>
  <si>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</si>
  <si>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</si>
  <si>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</si>
  <si>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</si>
  <si>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</si>
  <si>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</si>
  <si>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</si>
  <si>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</si>
  <si>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</si>
  <si>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</si>
  <si>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</si>
  <si>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</si>
  <si>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</si>
  <si>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</si>
  <si>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</si>
  <si>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</si>
  <si>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</si>
  <si>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</si>
  <si>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</si>
  <si>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</si>
  <si>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</si>
  <si>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</si>
  <si>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</si>
  <si>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</si>
  <si>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</si>
  <si>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</si>
  <si>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</si>
  <si>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</si>
  <si>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</si>
  <si>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</si>
  <si>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</si>
  <si>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</si>
  <si>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</si>
  <si>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</si>
  <si>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</si>
  <si>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</si>
  <si>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</si>
  <si>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</si>
  <si>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</si>
  <si>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</si>
  <si>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</si>
  <si>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</si>
  <si>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</si>
  <si>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</si>
  <si>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</si>
  <si>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</si>
  <si>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</si>
  <si>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</si>
  <si>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</si>
  <si>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</si>
  <si>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</si>
  <si>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</si>
  <si>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</si>
  <si>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</si>
  <si>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</si>
  <si>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</si>
  <si>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</si>
  <si>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</si>
  <si>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</si>
  <si>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</si>
  <si>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</si>
  <si>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</si>
  <si>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</si>
  <si>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</si>
  <si>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</si>
  <si>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</si>
  <si>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</si>
  <si>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</si>
  <si>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</si>
  <si>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</si>
  <si>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</si>
  <si>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</si>
  <si>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</si>
  <si>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</si>
  <si>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</si>
  <si>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</si>
  <si>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</si>
  <si>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</si>
  <si>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</si>
  <si>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</si>
  <si>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</si>
  <si>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</si>
  <si>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</si>
  <si>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</si>
  <si>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</si>
  <si>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</si>
  <si>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</si>
  <si>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</si>
  <si>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</si>
  <si>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</si>
  <si>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</si>
  <si>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</si>
  <si>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</si>
  <si>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</si>
  <si>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</si>
  <si>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</si>
  <si>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</si>
  <si>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</si>
  <si>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</si>
  <si>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</si>
  <si>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</si>
  <si>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</si>
  <si>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</si>
  <si>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</si>
  <si>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</si>
  <si>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</si>
  <si>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</si>
  <si>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</si>
  <si>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</si>
  <si>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</si>
  <si>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</si>
  <si>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</si>
  <si>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</si>
  <si>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</si>
  <si>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</si>
  <si>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</si>
  <si>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</si>
  <si>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</si>
  <si>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</si>
  <si>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</si>
  <si>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</si>
  <si>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</si>
  <si>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</si>
  <si>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</si>
  <si>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</si>
  <si>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</si>
  <si>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</si>
  <si>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</si>
  <si>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</si>
  <si>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</si>
  <si>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</si>
  <si>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</si>
  <si>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</si>
  <si>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</si>
  <si>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</si>
  <si>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</si>
  <si>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</si>
  <si>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</si>
  <si>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</si>
  <si>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</si>
  <si>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</si>
  <si>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</si>
  <si>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</si>
  <si>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</si>
  <si>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</si>
  <si>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</si>
  <si>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</si>
  <si>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</si>
  <si>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</si>
  <si>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</si>
  <si>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</si>
  <si>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</si>
  <si>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</si>
  <si>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</si>
  <si>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</si>
  <si>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</si>
  <si>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</si>
  <si>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</si>
  <si>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</si>
  <si>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</si>
  <si>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</si>
  <si>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</si>
  <si>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</si>
  <si>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</si>
  <si>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</si>
  <si>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</si>
  <si>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</si>
  <si>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</si>
  <si>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</si>
  <si>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</si>
  <si>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</si>
  <si>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</si>
  <si>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</si>
  <si>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</si>
  <si>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</si>
  <si>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</si>
  <si>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</si>
  <si>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</si>
  <si>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</si>
  <si>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</si>
  <si>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</si>
  <si>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</si>
  <si>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</si>
  <si>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</si>
  <si>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</si>
  <si>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</si>
  <si>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</si>
  <si>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</si>
  <si>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</si>
  <si>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</si>
  <si>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</si>
  <si>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</si>
  <si>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</si>
  <si>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</si>
  <si>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</si>
  <si>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</si>
  <si>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</si>
  <si>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</si>
  <si>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</si>
  <si>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</si>
  <si>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</si>
  <si>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</si>
  <si>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</si>
  <si>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</si>
  <si>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</si>
  <si>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</si>
  <si>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</si>
  <si>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</si>
  <si>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</si>
  <si>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</si>
  <si>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</si>
  <si>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</si>
  <si>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</si>
  <si>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</si>
  <si>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</si>
  <si>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</si>
  <si>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</si>
  <si>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</si>
  <si>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</si>
  <si>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</si>
  <si>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</si>
  <si>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</si>
  <si>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</si>
  <si>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</si>
  <si>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</si>
  <si>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</si>
  <si>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</si>
  <si>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</si>
  <si>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</si>
  <si>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</si>
  <si>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</si>
  <si>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</si>
  <si>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</si>
  <si>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</si>
  <si>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</si>
  <si>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</si>
  <si>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</si>
  <si>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</si>
  <si>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</si>
  <si>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</si>
  <si>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</si>
  <si>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</si>
  <si>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</si>
  <si>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</si>
  <si>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</si>
  <si>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</si>
  <si>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</si>
  <si>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</si>
  <si>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</si>
  <si>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</si>
  <si>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</si>
  <si>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</si>
  <si>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</si>
  <si>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</si>
  <si>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</si>
  <si>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</si>
  <si>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</si>
  <si>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</si>
  <si>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</si>
  <si>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</si>
  <si>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</si>
  <si>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</si>
  <si>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</si>
  <si>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</si>
  <si>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</si>
  <si>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</si>
  <si>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</si>
  <si>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</si>
  <si>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</si>
  <si>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</si>
  <si>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</si>
  <si>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</si>
  <si>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</si>
  <si>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</si>
  <si>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</si>
  <si>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</si>
  <si>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</si>
  <si>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</si>
  <si>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</si>
  <si>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</si>
  <si>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</si>
  <si>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</si>
  <si>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</si>
  <si>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</si>
  <si>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</si>
  <si>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</si>
  <si>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</si>
  <si>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</si>
  <si>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</si>
  <si>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</si>
  <si>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</si>
  <si>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</si>
  <si>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</si>
  <si>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</si>
  <si>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</si>
  <si>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</si>
  <si>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</si>
  <si>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</si>
  <si>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</si>
  <si>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</si>
  <si>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</si>
  <si>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</si>
  <si>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</si>
  <si>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</si>
  <si>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</si>
  <si>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</si>
  <si>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</si>
  <si>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</si>
  <si>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</si>
  <si>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</si>
  <si>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</si>
  <si>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</si>
  <si>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</si>
  <si>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</si>
  <si>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</si>
  <si>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</si>
  <si>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</si>
  <si>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</si>
  <si>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</si>
  <si>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</si>
  <si>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</si>
  <si>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</si>
  <si>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</si>
  <si>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</si>
  <si>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</si>
  <si>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</si>
  <si>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</si>
  <si>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</si>
  <si>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</si>
  <si>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</si>
  <si>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</si>
  <si>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</si>
  <si>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</si>
  <si>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</si>
  <si>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</si>
  <si>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</si>
  <si>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</si>
  <si>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</si>
  <si>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</si>
  <si>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</si>
  <si>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</si>
  <si>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</si>
  <si>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</si>
  <si>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</si>
  <si>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</si>
  <si>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</si>
  <si>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</si>
  <si>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</si>
  <si>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</si>
  <si>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</si>
  <si>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</si>
  <si>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</si>
  <si>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</si>
  <si>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</si>
  <si>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</si>
  <si>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</si>
  <si>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</si>
  <si>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</si>
  <si>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</si>
  <si>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</si>
  <si>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</si>
  <si>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</si>
  <si>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</si>
  <si>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</si>
  <si>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</si>
  <si>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</si>
  <si>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</si>
  <si>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</si>
  <si>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</si>
  <si>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</si>
  <si>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</si>
  <si>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</si>
  <si>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</si>
  <si>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</si>
  <si>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</si>
  <si>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</si>
  <si>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</si>
  <si>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</si>
  <si>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</si>
  <si>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</si>
  <si>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</si>
  <si>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</si>
  <si>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</si>
  <si>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</si>
  <si>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</si>
  <si>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</si>
  <si>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</si>
  <si>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</si>
  <si>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</si>
  <si>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</si>
  <si>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</si>
  <si>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</si>
  <si>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</si>
  <si>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</si>
  <si>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</si>
  <si>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</si>
  <si>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</si>
  <si>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</si>
  <si>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</si>
  <si>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</si>
  <si>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</si>
  <si>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</si>
  <si>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</si>
  <si>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</si>
  <si>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</si>
  <si>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</si>
  <si>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</si>
  <si>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</si>
  <si>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</si>
  <si>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</si>
  <si>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</si>
  <si>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</si>
  <si>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</si>
  <si>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</si>
  <si>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</si>
  <si>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</si>
  <si>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</si>
  <si>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</si>
  <si>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</si>
  <si>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</si>
  <si>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</si>
  <si>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</si>
  <si>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</si>
  <si>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</si>
  <si>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</si>
  <si>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</si>
  <si>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</si>
  <si>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</si>
  <si>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</si>
  <si>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</si>
  <si>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</si>
  <si>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</si>
  <si>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</si>
  <si>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</si>
  <si>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</si>
  <si>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</si>
  <si>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</si>
  <si>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</si>
  <si>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</si>
  <si>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</si>
  <si>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</si>
  <si>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</si>
  <si>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</si>
  <si>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</si>
  <si>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</si>
  <si>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</si>
  <si>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</si>
  <si>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</si>
  <si>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</si>
  <si>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</si>
  <si>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</si>
  <si>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</si>
  <si>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</si>
  <si>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</si>
  <si>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</si>
  <si>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</si>
  <si>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</si>
  <si>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</si>
  <si>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</si>
  <si>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</si>
  <si>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</si>
  <si>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</si>
  <si>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</si>
  <si>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</si>
  <si>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</si>
  <si>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</si>
  <si>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</si>
  <si>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</si>
  <si>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</si>
  <si>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</si>
  <si>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</si>
  <si>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</si>
  <si>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</si>
  <si>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</si>
  <si>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</si>
  <si>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</si>
  <si>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</si>
  <si>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</si>
  <si>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</si>
  <si>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</si>
  <si>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</si>
  <si>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</si>
  <si>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</si>
  <si>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</si>
  <si>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</si>
  <si>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</si>
  <si>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</si>
  <si>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</si>
  <si>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</si>
  <si>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</si>
  <si>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</si>
  <si>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</si>
  <si>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</si>
  <si>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</si>
  <si>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</si>
  <si>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</si>
  <si>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</si>
  <si>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</si>
  <si>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</si>
  <si>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</si>
  <si>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</si>
  <si>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</si>
  <si>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</si>
  <si>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</si>
  <si>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</si>
  <si>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</si>
  <si>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</si>
  <si>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</si>
  <si>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</si>
  <si>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</si>
  <si>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</si>
  <si>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</si>
  <si>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</si>
  <si>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</si>
  <si>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</si>
  <si>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</si>
  <si>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</si>
  <si>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</si>
  <si>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</si>
  <si>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</si>
  <si>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</si>
  <si>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</si>
  <si>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</si>
  <si>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</si>
  <si>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</si>
  <si>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</si>
  <si>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</si>
  <si>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</si>
  <si>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</si>
  <si>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</si>
  <si>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</si>
  <si>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</si>
  <si>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</si>
  <si>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</si>
  <si>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</si>
  <si>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</si>
  <si>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</si>
  <si>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</si>
  <si>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</si>
  <si>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</si>
  <si>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</si>
  <si>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</si>
  <si>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</si>
  <si>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</si>
  <si>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</si>
  <si>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</si>
  <si>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</si>
  <si>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</si>
  <si>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</si>
  <si>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</si>
  <si>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</si>
  <si>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</si>
  <si>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</si>
  <si>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</si>
  <si>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</si>
  <si>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</si>
  <si>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</si>
  <si>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</si>
  <si>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</si>
  <si>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</si>
  <si>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</si>
  <si>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</si>
  <si>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</si>
  <si>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</si>
  <si>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</si>
  <si>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</si>
  <si>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</si>
  <si>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</si>
  <si>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</si>
  <si>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</si>
  <si>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</si>
  <si>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</si>
  <si>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</si>
  <si>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</si>
  <si>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</si>
  <si>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</si>
  <si>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</si>
  <si>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</si>
  <si>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</si>
  <si>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</si>
  <si>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</si>
  <si>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</si>
  <si>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</si>
  <si>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</si>
  <si>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</si>
  <si>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</si>
  <si>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</si>
  <si>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</si>
  <si>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</si>
  <si>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</si>
  <si>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</si>
  <si>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</si>
  <si>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</si>
  <si>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</si>
  <si>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</si>
  <si>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</si>
  <si>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</si>
  <si>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</si>
  <si>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</si>
  <si>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</si>
  <si>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</si>
  <si>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</si>
  <si>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</si>
  <si>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</si>
  <si>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</si>
  <si>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</si>
  <si>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</si>
  <si>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</si>
  <si>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</si>
  <si>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</si>
  <si>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</si>
  <si>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</si>
  <si>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</si>
  <si>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</si>
  <si>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</si>
  <si>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</si>
  <si>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</si>
  <si>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</si>
  <si>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</si>
  <si>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</si>
  <si>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</si>
  <si>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</si>
  <si>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</si>
  <si>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</si>
  <si>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</si>
  <si>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</si>
  <si>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</si>
  <si>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</si>
  <si>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</si>
  <si>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</si>
  <si>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</si>
  <si>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</si>
  <si>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</si>
  <si>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</si>
  <si>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</si>
  <si>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</si>
  <si>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</si>
  <si>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</si>
  <si>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</si>
  <si>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</si>
  <si>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</si>
  <si>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</si>
  <si>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</si>
  <si>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</si>
  <si>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</si>
  <si>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</si>
  <si>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</si>
  <si>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</si>
  <si>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</si>
  <si>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</si>
  <si>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</si>
  <si>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</si>
  <si>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</si>
  <si>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</si>
  <si>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</si>
  <si>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</si>
  <si>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</si>
  <si>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</si>
  <si>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</si>
  <si>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</si>
  <si>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</si>
  <si>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</si>
  <si>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</si>
  <si>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</si>
  <si>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</si>
  <si>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</si>
  <si>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</si>
  <si>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</si>
  <si>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</si>
  <si>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</si>
  <si>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</si>
  <si>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</si>
  <si>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</si>
  <si>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</si>
  <si>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</si>
  <si>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</si>
  <si>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</si>
  <si>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</si>
  <si>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</si>
  <si>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</si>
  <si>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</si>
  <si>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</si>
  <si>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</si>
  <si>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</si>
  <si>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</si>
  <si>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</si>
  <si>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</si>
  <si>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</si>
  <si>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</si>
  <si>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</si>
  <si>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</si>
  <si>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</si>
  <si>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</si>
  <si>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</si>
  <si>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</si>
  <si>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</si>
  <si>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</si>
  <si>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</si>
  <si>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</si>
  <si>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</si>
  <si>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</si>
  <si>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</si>
  <si>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</si>
  <si>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</si>
  <si>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</si>
  <si>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</si>
  <si>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</si>
  <si>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</si>
  <si>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</si>
  <si>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</si>
  <si>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</si>
  <si>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</si>
  <si>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</si>
  <si>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</si>
  <si>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</si>
  <si>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</si>
  <si>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</si>
  <si>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</si>
  <si>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</si>
  <si>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</si>
  <si>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</si>
  <si>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</si>
  <si>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</si>
  <si>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</si>
  <si>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</si>
  <si>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</si>
  <si>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</si>
  <si>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</si>
  <si>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</si>
  <si>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</si>
  <si>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</si>
  <si>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</si>
  <si>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</si>
  <si>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</si>
  <si>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</si>
  <si>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</si>
  <si>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</si>
  <si>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</si>
  <si>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</si>
  <si>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</si>
  <si>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</si>
  <si>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</si>
  <si>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</si>
  <si>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</si>
  <si>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</si>
  <si>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</si>
  <si>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</si>
  <si>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</si>
  <si>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</si>
  <si>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</si>
  <si>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</si>
  <si>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</si>
  <si>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</si>
  <si>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</si>
  <si>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</si>
  <si>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</si>
  <si>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</si>
  <si>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</si>
  <si>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</si>
  <si>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</si>
  <si>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</si>
  <si>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</si>
  <si>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</si>
  <si>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</si>
  <si>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</si>
  <si>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</si>
  <si>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</si>
  <si>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</si>
  <si>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</si>
  <si>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</si>
  <si>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</si>
  <si>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</si>
  <si>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</si>
  <si>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</si>
  <si>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</si>
  <si>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</si>
  <si>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</si>
  <si>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</si>
  <si>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</si>
  <si>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</si>
  <si>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</si>
  <si>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</si>
  <si>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</si>
  <si>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</si>
  <si>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</si>
  <si>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</si>
  <si>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</si>
  <si>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</si>
  <si>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</si>
  <si>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</si>
  <si>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</si>
  <si>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</si>
  <si>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</si>
  <si>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</si>
  <si>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</si>
  <si>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</si>
  <si>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</si>
  <si>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</si>
  <si>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</si>
  <si>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</si>
  <si>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</si>
  <si>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</si>
  <si>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</si>
  <si>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</si>
  <si>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</si>
  <si>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</si>
  <si>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</si>
  <si>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</si>
  <si>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</si>
  <si>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</si>
  <si>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</si>
  <si>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</si>
  <si>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</si>
  <si>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</si>
  <si>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</si>
  <si>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</si>
  <si>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</si>
  <si>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</si>
  <si>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</si>
  <si>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</si>
  <si>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</si>
  <si>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</si>
  <si>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</si>
  <si>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</si>
  <si>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</si>
  <si>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</si>
  <si>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</si>
  <si>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</si>
  <si>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</si>
  <si>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</si>
  <si>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</si>
  <si>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</si>
  <si>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</si>
  <si>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</si>
  <si>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</si>
  <si>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</si>
  <si>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</si>
  <si>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</si>
  <si>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</si>
  <si>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</si>
  <si>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</si>
  <si>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</si>
  <si>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</si>
  <si>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</si>
  <si>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</si>
  <si>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</si>
  <si>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</si>
  <si>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</si>
  <si>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</si>
  <si>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</si>
  <si>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</si>
  <si>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</si>
  <si>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</si>
  <si>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</si>
  <si>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</si>
  <si>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</si>
  <si>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</si>
  <si>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</si>
  <si>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</si>
  <si>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</si>
  <si>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</si>
  <si>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</si>
  <si>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</si>
  <si>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</si>
  <si>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</si>
  <si>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</si>
  <si>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</si>
  <si>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</si>
  <si>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</si>
  <si>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</si>
  <si>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</si>
  <si>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</si>
  <si>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</si>
  <si>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</si>
  <si>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</si>
  <si>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</si>
  <si>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</si>
  <si>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</si>
  <si>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</si>
  <si>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</si>
  <si>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</si>
  <si>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</si>
  <si>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</si>
  <si>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</si>
  <si>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</si>
  <si>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</si>
  <si>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</si>
  <si>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</si>
  <si>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</si>
  <si>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</si>
  <si>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</si>
  <si>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</si>
  <si>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</si>
  <si>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</si>
  <si>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</si>
  <si>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</si>
  <si>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</si>
  <si>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</si>
  <si>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</si>
  <si>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</si>
  <si>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</si>
  <si>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</si>
  <si>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</si>
  <si>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</si>
  <si>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</si>
  <si>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</si>
  <si>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</si>
  <si>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</si>
  <si>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</si>
  <si>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</si>
  <si>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</si>
  <si>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</si>
  <si>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</si>
  <si>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</si>
  <si>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</si>
  <si>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</si>
  <si>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</si>
  <si>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</si>
  <si>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</si>
  <si>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</si>
  <si>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</si>
  <si>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</si>
  <si>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</si>
  <si>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</si>
  <si>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</si>
  <si>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</si>
  <si>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</si>
  <si>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</si>
  <si>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</si>
  <si>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</si>
  <si>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</si>
  <si>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</si>
  <si>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</si>
  <si>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</si>
  <si>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</si>
  <si>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</si>
  <si>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</si>
  <si>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</si>
  <si>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</si>
  <si>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</si>
  <si>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</si>
  <si>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</si>
  <si>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</si>
  <si>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</si>
  <si>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</si>
  <si>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</si>
  <si>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</si>
  <si>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</si>
  <si>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</si>
  <si>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</si>
  <si>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</si>
  <si>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</si>
  <si>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</si>
  <si>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</si>
  <si>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</si>
  <si>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</si>
  <si>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</si>
  <si>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</si>
  <si>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</si>
  <si>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</si>
  <si>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</si>
  <si>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</si>
  <si>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</si>
  <si>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</si>
  <si>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</si>
  <si>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</si>
  <si>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</si>
  <si>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</si>
  <si>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</si>
  <si>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</si>
  <si>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</si>
  <si>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</si>
  <si>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</si>
  <si>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</si>
  <si>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</si>
  <si>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</si>
  <si>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</si>
  <si>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</si>
  <si>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</si>
  <si>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</si>
  <si>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</si>
  <si>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</si>
  <si>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</si>
  <si>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</si>
  <si>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</si>
  <si>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</si>
  <si>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</si>
  <si>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</si>
  <si>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</si>
  <si>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</si>
  <si>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</si>
  <si>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</si>
  <si>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</si>
  <si>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</si>
  <si>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</si>
  <si>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</si>
  <si>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</si>
  <si>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</si>
  <si>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</si>
  <si>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</si>
  <si>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</si>
  <si>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</si>
  <si>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</si>
  <si>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</si>
  <si>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</si>
  <si>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</si>
  <si>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</si>
  <si>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</si>
  <si>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</si>
  <si>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</si>
  <si>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</si>
  <si>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</si>
  <si>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</si>
  <si>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</si>
  <si>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</si>
  <si>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</si>
  <si>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</si>
  <si>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</si>
  <si>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</si>
  <si>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</si>
  <si>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</si>
  <si>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</si>
  <si>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</si>
  <si>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</si>
  <si>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</si>
  <si>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</si>
  <si>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</si>
  <si>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</si>
  <si>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</si>
  <si>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</si>
  <si>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</si>
  <si>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</si>
  <si>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</si>
  <si>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</si>
  <si>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</si>
  <si>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</si>
  <si>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</si>
  <si>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</si>
  <si>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</si>
  <si>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</si>
  <si>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</si>
  <si>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</si>
  <si>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</si>
  <si>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</si>
  <si>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</si>
  <si>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</si>
  <si>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</si>
  <si>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</si>
  <si>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</si>
  <si>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</si>
  <si>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</si>
  <si>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</si>
  <si>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</si>
  <si>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</si>
  <si>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</si>
  <si>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</si>
  <si>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</si>
  <si>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</si>
  <si>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</si>
  <si>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</si>
  <si>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</si>
  <si>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</si>
  <si>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</si>
  <si>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</si>
  <si>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</si>
  <si>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</si>
  <si>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</si>
  <si>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</si>
  <si>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</si>
  <si>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</si>
  <si>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</si>
  <si>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</si>
  <si>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</si>
  <si>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</si>
  <si>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</si>
  <si>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</si>
  <si>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</si>
  <si>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</si>
  <si>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</si>
  <si>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</si>
  <si>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</si>
  <si>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</si>
  <si>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</si>
  <si>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</si>
  <si>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</si>
  <si>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</si>
  <si>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</si>
  <si>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</si>
  <si>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</si>
  <si>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</si>
  <si>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</si>
  <si>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</si>
  <si>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</si>
  <si>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</si>
  <si>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</si>
  <si>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</si>
  <si>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</si>
  <si>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</si>
  <si>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</si>
  <si>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</si>
  <si>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</si>
  <si>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</si>
  <si>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</si>
  <si>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</si>
  <si>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</si>
  <si>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</si>
  <si>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</si>
  <si>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</si>
  <si>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</si>
  <si>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</si>
  <si>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</si>
  <si>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</si>
  <si>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</si>
  <si>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</si>
  <si>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</si>
  <si>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</si>
  <si>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</si>
  <si>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</si>
  <si>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</si>
  <si>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</si>
  <si>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</si>
  <si>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</si>
  <si>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</si>
  <si>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</si>
  <si>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</si>
  <si>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</si>
  <si>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</si>
  <si>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</si>
  <si>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</si>
  <si>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</si>
  <si>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</si>
  <si>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</si>
  <si>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</si>
  <si>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</si>
  <si>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</si>
  <si>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</si>
  <si>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</si>
  <si>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</si>
  <si>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</si>
  <si>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</si>
  <si>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</si>
  <si>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</si>
  <si>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</si>
  <si>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</si>
  <si>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</si>
  <si>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</si>
  <si>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</si>
  <si>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</si>
  <si>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</si>
  <si>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</si>
  <si>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</si>
  <si>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</si>
  <si>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</si>
  <si>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</si>
  <si>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</si>
  <si>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</si>
  <si>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</si>
  <si>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</si>
  <si>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</si>
  <si>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</si>
  <si>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</si>
  <si>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</si>
  <si>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</si>
  <si>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</si>
  <si>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</si>
  <si>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</si>
  <si>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</si>
  <si>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</si>
  <si>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</si>
  <si>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</si>
  <si>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</si>
  <si>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</si>
  <si>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</si>
  <si>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</si>
  <si>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</si>
  <si>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</si>
  <si>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</si>
  <si>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</si>
  <si>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</si>
  <si>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</si>
  <si>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</si>
  <si>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</si>
  <si>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</si>
  <si>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</si>
  <si>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</si>
  <si>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</si>
  <si>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</si>
  <si>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</si>
  <si>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</si>
  <si>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</si>
  <si>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</si>
  <si>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</si>
  <si>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</si>
  <si>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</si>
  <si>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</si>
  <si>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</si>
  <si>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</si>
  <si>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</si>
  <si>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</si>
  <si>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</si>
  <si>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</si>
  <si>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</si>
  <si>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</si>
  <si>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</si>
  <si>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</si>
  <si>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</si>
  <si>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</si>
  <si>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</si>
  <si>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</si>
  <si>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</si>
  <si>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</si>
  <si>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</si>
  <si>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</si>
  <si>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</si>
  <si>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</si>
  <si>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</si>
  <si>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</si>
  <si>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</si>
  <si>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</si>
  <si>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</si>
  <si>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</si>
  <si>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</si>
  <si>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</si>
  <si>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</si>
  <si>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</si>
  <si>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</si>
  <si>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</si>
  <si>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</si>
  <si>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</si>
  <si>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</si>
  <si>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</si>
  <si>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</si>
  <si>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</si>
  <si>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</si>
  <si>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</si>
  <si>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</si>
  <si>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</si>
  <si>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</si>
  <si>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</si>
  <si>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</si>
  <si>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</si>
  <si>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</si>
  <si>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</si>
  <si>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</si>
  <si>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</si>
  <si>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</si>
  <si>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</si>
  <si>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</si>
  <si>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</si>
  <si>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</si>
  <si>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</si>
  <si>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</si>
  <si>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</si>
  <si>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</si>
  <si>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</si>
  <si>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</si>
  <si>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</si>
  <si>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</si>
  <si>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</si>
  <si>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</si>
  <si>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</si>
  <si>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</si>
  <si>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</si>
  <si>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</si>
  <si>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</si>
  <si>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</si>
  <si>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</si>
  <si>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</si>
  <si>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</si>
  <si>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</si>
  <si>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</si>
  <si>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</si>
  <si>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</si>
  <si>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</si>
  <si>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</si>
  <si>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</si>
  <si>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</si>
  <si>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</si>
  <si>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</si>
  <si>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</si>
  <si>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</si>
  <si>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</si>
  <si>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</si>
  <si>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</si>
  <si>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</si>
  <si>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</si>
  <si>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</si>
  <si>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</si>
  <si>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</si>
  <si>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</si>
  <si>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</si>
  <si>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</si>
  <si>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</si>
  <si>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</si>
  <si>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</si>
  <si>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</si>
  <si>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</si>
  <si>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</si>
  <si>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</si>
  <si>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</si>
  <si>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</si>
  <si>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</si>
  <si>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</si>
  <si>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</si>
  <si>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</si>
  <si>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</si>
  <si>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</si>
  <si>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</si>
  <si>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</si>
  <si>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</si>
  <si>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</si>
  <si>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</si>
  <si>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</si>
  <si>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</si>
  <si>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</si>
  <si>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</si>
  <si>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</si>
  <si>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</si>
  <si>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</si>
  <si>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</si>
  <si>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</si>
  <si>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</si>
  <si>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</si>
  <si>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</si>
  <si>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</si>
  <si>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</si>
  <si>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</si>
  <si>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</si>
  <si>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</si>
  <si>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</si>
  <si>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</si>
  <si>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</si>
  <si>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</si>
  <si>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</si>
  <si>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</si>
  <si>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</si>
  <si>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</si>
  <si>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</si>
  <si>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</si>
  <si>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</si>
  <si>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</si>
  <si>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</si>
  <si>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</si>
  <si>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</si>
  <si>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</si>
  <si>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</si>
  <si>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</si>
  <si>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</si>
  <si>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</si>
  <si>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</si>
  <si>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</si>
  <si>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</si>
  <si>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</si>
  <si>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</si>
  <si>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</si>
  <si>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</si>
  <si>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</si>
  <si>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</si>
  <si>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</si>
  <si>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</si>
  <si>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</si>
  <si>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</si>
  <si>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</si>
  <si>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</si>
  <si>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</si>
  <si>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</si>
  <si>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</si>
  <si>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</si>
  <si>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</si>
  <si>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</si>
  <si>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</si>
  <si>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</si>
  <si>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</si>
  <si>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</si>
  <si>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</si>
  <si>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</si>
  <si>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</si>
  <si>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</si>
  <si>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</si>
  <si>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</si>
  <si>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</si>
  <si>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</si>
  <si>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</si>
  <si>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</si>
  <si>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</si>
  <si>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</si>
  <si>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</si>
  <si>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</si>
  <si>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</si>
  <si>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</si>
  <si>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</si>
  <si>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</si>
  <si>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</si>
  <si>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</si>
  <si>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</si>
  <si>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</si>
  <si>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</si>
  <si>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</si>
  <si>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</si>
  <si>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</si>
  <si>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</si>
  <si>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</si>
  <si>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</si>
  <si>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</si>
  <si>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</si>
  <si>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</si>
  <si>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</si>
  <si>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</si>
  <si>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</si>
  <si>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</si>
  <si>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</si>
  <si>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</si>
  <si>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</si>
  <si>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</si>
  <si>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</si>
  <si>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</si>
  <si>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</si>
  <si>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</si>
  <si>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</si>
  <si>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</si>
  <si>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</si>
  <si>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</si>
  <si>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</si>
  <si>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</si>
  <si>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</si>
  <si>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</si>
  <si>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</si>
  <si>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</si>
  <si>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</si>
  <si>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</si>
  <si>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</si>
  <si>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</si>
  <si>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</si>
  <si>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</si>
  <si>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</si>
  <si>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</si>
  <si>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</si>
  <si>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</si>
  <si>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</si>
  <si>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</si>
  <si>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</si>
  <si>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</si>
  <si>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</si>
  <si>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</si>
  <si>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</si>
  <si>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</si>
  <si>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</si>
  <si>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</si>
  <si>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</si>
  <si>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</si>
  <si>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</si>
  <si>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</si>
  <si>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</si>
  <si>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</si>
  <si>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</si>
  <si>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</si>
  <si>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</si>
  <si>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</si>
  <si>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</si>
  <si>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</si>
  <si>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</si>
  <si>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</si>
  <si>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</si>
  <si>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</si>
  <si>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</si>
  <si>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</si>
  <si>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</si>
  <si>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</si>
  <si>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</si>
  <si>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</si>
  <si>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</si>
  <si>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</si>
  <si>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</si>
  <si>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</si>
  <si>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</si>
  <si>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</si>
  <si>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</si>
  <si>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</si>
  <si>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</si>
  <si>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</si>
  <si>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</si>
  <si>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</si>
  <si>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</si>
  <si>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</si>
  <si>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</si>
  <si>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</si>
  <si>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</si>
  <si>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</si>
  <si>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</si>
  <si>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</si>
  <si>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</si>
  <si>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</si>
  <si>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</si>
  <si>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</si>
  <si>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</si>
  <si>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</si>
  <si>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</si>
  <si>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</si>
  <si>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</si>
  <si>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</si>
  <si>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</si>
  <si>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</si>
  <si>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</si>
  <si>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</si>
  <si>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</si>
  <si>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</si>
  <si>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</si>
  <si>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</si>
  <si>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</si>
  <si>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</si>
  <si>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</si>
  <si>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</si>
  <si>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</si>
  <si>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</si>
  <si>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</si>
  <si>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</si>
  <si>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</si>
  <si>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</si>
  <si>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</si>
  <si>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</si>
  <si>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</si>
  <si>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</si>
  <si>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</si>
  <si>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</si>
  <si>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</si>
  <si>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</si>
  <si>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</si>
  <si>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</si>
  <si>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</si>
  <si>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</si>
  <si>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</si>
  <si>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</si>
  <si>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</si>
  <si>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</si>
  <si>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</si>
  <si>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</si>
  <si>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</si>
  <si>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</si>
  <si>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</si>
  <si>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</si>
  <si>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</si>
  <si>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</si>
  <si>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</si>
  <si>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</si>
  <si>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</si>
  <si>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</si>
  <si>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</si>
  <si>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</si>
  <si>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</si>
  <si>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</si>
  <si>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</si>
  <si>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</si>
  <si>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</si>
  <si>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</si>
  <si>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</si>
  <si>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</si>
  <si>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</si>
  <si>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</si>
  <si>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</si>
  <si>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</si>
  <si>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</si>
  <si>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</si>
  <si>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</si>
  <si>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</si>
  <si>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</si>
  <si>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</si>
  <si>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</si>
  <si>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</si>
  <si>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</si>
  <si>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</si>
  <si>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</si>
  <si>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</si>
  <si>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</si>
  <si>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</si>
  <si>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</si>
  <si>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</si>
  <si>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</si>
  <si>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</si>
  <si>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</si>
  <si>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</si>
  <si>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</si>
  <si>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</si>
  <si>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</si>
  <si>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</si>
  <si>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</si>
  <si>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</si>
  <si>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</si>
  <si>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</si>
  <si>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</si>
  <si>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</si>
  <si>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</si>
  <si>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</si>
  <si>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</si>
  <si>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</si>
  <si>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</si>
  <si>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</si>
  <si>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</si>
  <si>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</si>
  <si>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</si>
  <si>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</si>
  <si>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</si>
  <si>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</si>
  <si>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</si>
  <si>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</si>
  <si>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</si>
  <si>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</si>
  <si>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</si>
  <si>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</si>
  <si>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</si>
  <si>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</si>
  <si>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</si>
  <si>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</si>
  <si>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</si>
  <si>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</si>
  <si>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</si>
  <si>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</si>
  <si>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</si>
  <si>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</si>
  <si>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</si>
  <si>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</si>
  <si>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</si>
  <si>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</si>
  <si>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</si>
  <si>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</si>
  <si>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</si>
  <si>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</si>
  <si>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</si>
  <si>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</si>
  <si>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</si>
  <si>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</si>
  <si>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</si>
  <si>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</si>
  <si>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</si>
  <si>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</si>
  <si>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</si>
  <si>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</si>
  <si>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</si>
  <si>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</si>
  <si>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</si>
  <si>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</si>
  <si>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</si>
  <si>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</si>
  <si>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</si>
  <si>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</si>
  <si>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</si>
  <si>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</si>
  <si>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</si>
  <si>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</si>
  <si>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</si>
  <si>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</si>
  <si>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</si>
  <si>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</si>
  <si>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</si>
  <si>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</si>
  <si>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</si>
  <si>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</si>
  <si>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</si>
  <si>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</si>
  <si>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</si>
  <si>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</si>
  <si>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</si>
  <si>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</si>
  <si>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</si>
  <si>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</si>
  <si>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</si>
  <si>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</si>
  <si>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</si>
  <si>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</si>
  <si>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</si>
  <si>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</si>
  <si>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</si>
  <si>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</si>
  <si>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</si>
  <si>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</si>
  <si>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</si>
  <si>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</si>
  <si>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</si>
  <si>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</si>
  <si>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</si>
  <si>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</si>
  <si>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</si>
  <si>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</si>
  <si>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</si>
  <si>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</si>
  <si>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</si>
  <si>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</si>
  <si>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</si>
  <si>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</si>
  <si>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</si>
  <si>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</si>
  <si>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</si>
  <si>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</si>
  <si>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</si>
  <si>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</si>
  <si>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</si>
  <si>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</si>
  <si>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</si>
  <si>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</si>
  <si>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</si>
  <si>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</si>
  <si>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</si>
  <si>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</si>
  <si>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</si>
  <si>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</si>
  <si>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</si>
  <si>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</si>
  <si>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</si>
  <si>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</si>
  <si>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</si>
  <si>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</si>
  <si>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</si>
  <si>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</si>
  <si>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</si>
  <si>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</si>
  <si>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</si>
  <si>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</si>
  <si>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</si>
  <si>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</si>
  <si>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</si>
  <si>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</si>
  <si>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</si>
  <si>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</si>
  <si>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</si>
  <si>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</si>
  <si>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</si>
  <si>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</si>
  <si>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</si>
  <si>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</si>
  <si>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</si>
  <si>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</si>
  <si>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</si>
  <si>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</si>
  <si>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</si>
  <si>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</si>
  <si>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</si>
  <si>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</si>
  <si>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</si>
  <si>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</si>
  <si>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</si>
  <si>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</si>
  <si>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</si>
  <si>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</si>
  <si>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</si>
  <si>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</si>
  <si>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</si>
  <si>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</si>
  <si>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</si>
  <si>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</si>
  <si>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</si>
  <si>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</si>
  <si>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</si>
  <si>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</si>
  <si>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</si>
  <si>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</si>
  <si>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</si>
  <si>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</si>
  <si>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</si>
  <si>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</si>
  <si>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</si>
  <si>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</si>
  <si>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</si>
  <si>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</si>
  <si>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</si>
  <si>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</si>
  <si>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</si>
  <si>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</si>
  <si>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</si>
  <si>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</si>
  <si>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</si>
  <si>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</si>
  <si>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</si>
  <si>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</si>
  <si>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</si>
  <si>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</si>
  <si>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</si>
  <si>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</si>
  <si>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</si>
  <si>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</si>
  <si>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</si>
  <si>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</si>
  <si>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</si>
  <si>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</si>
  <si>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</si>
  <si>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</si>
  <si>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</si>
  <si>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</si>
  <si>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</si>
  <si>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</si>
  <si>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</si>
  <si>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</si>
  <si>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</si>
  <si>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</si>
  <si>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</si>
  <si>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</si>
  <si>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</si>
  <si>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</si>
  <si>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</si>
  <si>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</si>
  <si>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</si>
  <si>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</si>
  <si>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</si>
  <si>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</si>
  <si>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</si>
  <si>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</si>
  <si>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</si>
  <si>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</si>
  <si>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</si>
  <si>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</si>
  <si>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</si>
  <si>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</si>
  <si>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</si>
  <si>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</si>
  <si>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</si>
  <si>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</si>
  <si>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</si>
  <si>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</si>
  <si>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</si>
  <si>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</si>
  <si>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</si>
  <si>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</si>
  <si>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</si>
  <si>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</si>
  <si>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</si>
  <si>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</si>
  <si>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</si>
  <si>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</si>
  <si>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</si>
  <si>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</si>
  <si>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</si>
  <si>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</si>
  <si>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</si>
  <si>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</si>
  <si>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</si>
  <si>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</si>
  <si>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</si>
  <si>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</si>
  <si>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</si>
  <si>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</si>
  <si>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</si>
  <si>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</si>
  <si>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</si>
  <si>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</si>
  <si>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</si>
  <si>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</si>
  <si>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</si>
  <si>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</si>
  <si>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</si>
  <si>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</si>
  <si>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</si>
  <si>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</si>
  <si>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</si>
  <si>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</si>
  <si>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</si>
  <si>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</si>
  <si>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</si>
  <si>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</si>
  <si>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</si>
  <si>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</si>
  <si>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</si>
  <si>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</si>
  <si>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</si>
  <si>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</si>
  <si>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</si>
  <si>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</si>
  <si>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</si>
  <si>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</si>
  <si>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</si>
  <si>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</si>
  <si>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</si>
  <si>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</si>
  <si>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</si>
  <si>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</si>
  <si>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</si>
  <si>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</si>
  <si>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</si>
  <si>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</si>
  <si>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</si>
  <si>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</si>
  <si>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</si>
  <si>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</si>
  <si>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</si>
  <si>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</si>
  <si>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</si>
  <si>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</si>
  <si>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</si>
  <si>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</si>
  <si>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</si>
  <si>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</si>
  <si>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</si>
  <si>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</si>
  <si>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</si>
  <si>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</si>
  <si>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</si>
  <si>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</si>
  <si>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</si>
  <si>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</si>
  <si>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</si>
  <si>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</si>
  <si>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</si>
  <si>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</si>
  <si>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</si>
  <si>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</si>
  <si>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</si>
  <si>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</si>
  <si>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</si>
  <si>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</si>
  <si>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</si>
  <si>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</si>
  <si>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</si>
  <si>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</si>
  <si>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</si>
  <si>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</si>
  <si>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</si>
  <si>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</si>
  <si>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</si>
  <si>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</si>
  <si>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</si>
  <si>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</si>
  <si>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</si>
  <si>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</si>
  <si>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</si>
  <si>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</si>
  <si>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</si>
  <si>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</si>
  <si>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</si>
  <si>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</si>
  <si>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</si>
  <si>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</si>
  <si>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</si>
  <si>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</si>
  <si>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</si>
  <si>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</si>
  <si>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</si>
  <si>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</si>
  <si>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</si>
  <si>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</si>
  <si>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</si>
  <si>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</si>
  <si>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</si>
  <si>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</si>
  <si>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</si>
  <si>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</si>
  <si>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</si>
  <si>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</si>
  <si>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</si>
  <si>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</si>
  <si>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</si>
  <si>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</si>
  <si>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</si>
  <si>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</si>
  <si>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</si>
  <si>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</si>
  <si>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</si>
  <si>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</si>
  <si>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</si>
  <si>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</si>
  <si>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</si>
  <si>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</si>
  <si>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</si>
  <si>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</si>
  <si>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</si>
  <si>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</si>
  <si>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</si>
  <si>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</si>
  <si>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</si>
  <si>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</si>
  <si>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</si>
  <si>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</si>
  <si>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</si>
  <si>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</si>
  <si>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</si>
  <si>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</si>
  <si>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</si>
  <si>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</si>
  <si>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</si>
  <si>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</si>
  <si>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</si>
  <si>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</si>
  <si>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</si>
  <si>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</si>
  <si>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</si>
  <si>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</si>
  <si>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</si>
  <si>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</si>
  <si>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</si>
  <si>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</si>
  <si>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</si>
  <si>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</si>
  <si>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</si>
  <si>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</si>
  <si>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</si>
  <si>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</si>
  <si>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</si>
  <si>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</si>
  <si>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</si>
  <si>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</si>
  <si>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</si>
  <si>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</si>
  <si>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</si>
  <si>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</si>
  <si>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</si>
  <si>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</si>
  <si>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</si>
  <si>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</si>
  <si>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</si>
  <si>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</si>
  <si>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</si>
  <si>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</si>
  <si>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</si>
  <si>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</si>
  <si>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</si>
  <si>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</si>
  <si>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</si>
  <si>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</si>
  <si>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</si>
  <si>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</si>
  <si>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</si>
  <si>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</si>
  <si>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</si>
  <si>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</si>
  <si>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</si>
  <si>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</si>
  <si>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</si>
  <si>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</si>
  <si>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</si>
  <si>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</si>
  <si>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</si>
  <si>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</si>
  <si>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</si>
  <si>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</si>
  <si>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</si>
  <si>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</si>
  <si>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</si>
  <si>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</si>
  <si>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</si>
  <si>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</si>
  <si>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</si>
  <si>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</si>
  <si>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</si>
  <si>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</si>
  <si>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</si>
  <si>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</si>
  <si>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</si>
  <si>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</si>
  <si>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</si>
  <si>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</si>
  <si>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</si>
  <si>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</si>
  <si>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</si>
  <si>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</si>
  <si>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</si>
  <si>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</si>
  <si>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</si>
  <si>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</si>
  <si>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</si>
  <si>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</si>
  <si>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</si>
  <si>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</si>
  <si>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</si>
  <si>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</si>
  <si>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</si>
  <si>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</si>
  <si>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</si>
  <si>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</si>
  <si>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</si>
  <si>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</si>
  <si>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</si>
  <si>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</si>
  <si>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</si>
  <si>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</si>
  <si>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</si>
  <si>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</si>
  <si>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</si>
  <si>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</si>
  <si>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</si>
  <si>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</si>
  <si>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</si>
  <si>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</si>
  <si>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</si>
  <si>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</si>
  <si>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</si>
  <si>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</si>
  <si>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</si>
  <si>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</si>
  <si>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</si>
  <si>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</si>
  <si>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</si>
  <si>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</si>
  <si>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</si>
  <si>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</si>
  <si>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</si>
  <si>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</si>
  <si>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</si>
  <si>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</si>
  <si>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</si>
  <si>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</si>
  <si>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</si>
  <si>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</si>
  <si>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</si>
  <si>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</si>
  <si>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</si>
  <si>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</si>
  <si>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</si>
  <si>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</si>
  <si>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</si>
  <si>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</si>
  <si>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</si>
  <si>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</si>
  <si>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</si>
  <si>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</si>
  <si>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</si>
  <si>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</si>
  <si>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</si>
  <si>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</si>
  <si>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</si>
  <si>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</si>
  <si>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</si>
  <si>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</si>
  <si>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</si>
  <si>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</si>
  <si>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</si>
  <si>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</si>
  <si>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</si>
  <si>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</si>
  <si>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</si>
  <si>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</si>
  <si>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</si>
  <si>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</si>
  <si>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</si>
  <si>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</si>
  <si>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</si>
  <si>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</si>
  <si>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</si>
  <si>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</si>
  <si>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</si>
  <si>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</si>
  <si>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</si>
  <si>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</si>
  <si>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</si>
  <si>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</si>
  <si>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</si>
  <si>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</si>
  <si>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</si>
  <si>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</si>
  <si>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</si>
  <si>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</si>
  <si>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</si>
  <si>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</si>
  <si>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</si>
  <si>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</si>
  <si>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</si>
  <si>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</si>
  <si>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</si>
  <si>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</si>
  <si>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</si>
  <si>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</si>
  <si>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</si>
  <si>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</si>
  <si>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</si>
  <si>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</si>
  <si>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</si>
  <si>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</si>
  <si>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</si>
  <si>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</si>
  <si>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</si>
  <si>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</si>
  <si>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</si>
  <si>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</si>
  <si>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</si>
  <si>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</si>
  <si>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</si>
  <si>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</si>
  <si>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</si>
  <si>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</si>
  <si>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</si>
  <si>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</si>
  <si>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</si>
  <si>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</si>
  <si>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</si>
  <si>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</si>
  <si>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</si>
  <si>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</si>
  <si>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</si>
  <si>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</si>
  <si>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</si>
  <si>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</si>
  <si>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</si>
  <si>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</si>
  <si>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</si>
  <si>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</si>
  <si>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</si>
  <si>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</si>
  <si>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</si>
  <si>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</si>
  <si>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</si>
  <si>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</si>
  <si>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</si>
  <si>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</si>
  <si>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</si>
  <si>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</si>
  <si>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</si>
  <si>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</si>
  <si>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</si>
  <si>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</si>
  <si>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</si>
  <si>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</si>
  <si>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</si>
  <si>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</si>
  <si>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</si>
  <si>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</si>
  <si>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</si>
  <si>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</si>
  <si>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</si>
  <si>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</si>
  <si>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</si>
  <si>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</si>
  <si>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</si>
  <si>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</si>
  <si>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</si>
  <si>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</si>
  <si>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</si>
  <si>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</si>
  <si>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</si>
  <si>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</si>
  <si>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</si>
  <si>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</si>
  <si>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</si>
  <si>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</si>
  <si>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</si>
  <si>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</si>
  <si>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</si>
  <si>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</si>
  <si>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</si>
  <si>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</si>
  <si>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</si>
  <si>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</si>
  <si>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</si>
  <si>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</si>
  <si>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</si>
  <si>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</si>
  <si>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</si>
  <si>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</si>
  <si>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</si>
  <si>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</si>
  <si>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</si>
  <si>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</si>
  <si>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</si>
  <si>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</si>
  <si>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</si>
  <si>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</si>
  <si>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</si>
  <si>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</si>
  <si>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</si>
  <si>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</si>
  <si>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</si>
  <si>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</si>
  <si>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</si>
  <si>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</si>
  <si>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</si>
  <si>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</si>
  <si>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</si>
  <si>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</si>
  <si>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</si>
  <si>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</si>
  <si>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</si>
  <si>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</si>
  <si>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</si>
  <si>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</si>
  <si>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</si>
  <si>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</si>
  <si>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</si>
  <si>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</si>
  <si>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</si>
  <si>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</si>
  <si>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</si>
  <si>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</si>
  <si>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</si>
  <si>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</si>
  <si>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</si>
  <si>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</si>
  <si>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</si>
  <si>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</si>
  <si>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</si>
  <si>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</si>
  <si>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</si>
  <si>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</si>
  <si>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</si>
  <si>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</si>
  <si>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</si>
  <si>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</si>
  <si>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</si>
  <si>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</si>
  <si>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</si>
  <si>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</si>
  <si>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</si>
  <si>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</si>
  <si>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</si>
  <si>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</si>
  <si>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</si>
  <si>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</si>
  <si>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</si>
  <si>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</si>
  <si>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</si>
  <si>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</si>
  <si>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</si>
  <si>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</si>
  <si>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</si>
  <si>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</si>
  <si>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</si>
  <si>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</si>
  <si>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</si>
  <si>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</si>
  <si>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</si>
  <si>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</si>
  <si>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</si>
  <si>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</si>
  <si>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</si>
  <si>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</si>
  <si>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</si>
  <si>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</si>
  <si>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</si>
  <si>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</si>
  <si>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</si>
  <si>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</si>
  <si>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</si>
  <si>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</si>
  <si>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</si>
  <si>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</si>
  <si>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</si>
  <si>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</si>
  <si>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</si>
  <si>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</si>
  <si>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</si>
  <si>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</si>
  <si>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</si>
  <si>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</si>
  <si>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</si>
  <si>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</si>
  <si>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</si>
  <si>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</si>
  <si>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</si>
  <si>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</si>
  <si>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</si>
  <si>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</si>
  <si>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</si>
  <si>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</si>
  <si>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</si>
  <si>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</si>
  <si>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</si>
  <si>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</si>
  <si>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</si>
  <si>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</si>
  <si>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</si>
  <si>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</si>
  <si>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</si>
  <si>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</si>
  <si>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</si>
  <si>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</si>
  <si>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</si>
  <si>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</si>
  <si>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</si>
  <si>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</si>
  <si>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</si>
  <si>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</si>
  <si>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</si>
  <si>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</si>
  <si>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</si>
  <si>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</si>
  <si>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</si>
  <si>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</si>
  <si>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</si>
  <si>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</si>
  <si>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</si>
  <si>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</si>
  <si>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</si>
  <si>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</si>
  <si>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</si>
  <si>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</si>
  <si>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</si>
  <si>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</si>
  <si>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</si>
  <si>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</si>
  <si>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</si>
  <si>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</si>
  <si>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</si>
  <si>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</si>
  <si>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</si>
  <si>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</si>
  <si>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</si>
  <si>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</si>
  <si>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</si>
  <si>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</si>
  <si>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</si>
  <si>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</si>
  <si>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</si>
  <si>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</si>
  <si>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</si>
  <si>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</si>
  <si>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</si>
  <si>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</si>
  <si>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</si>
  <si>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</si>
  <si>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</si>
  <si>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</si>
  <si>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</si>
  <si>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</si>
  <si>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</si>
  <si>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</si>
  <si>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</si>
  <si>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</si>
  <si>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</si>
  <si>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</si>
  <si>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</si>
  <si>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</si>
  <si>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</si>
  <si>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</si>
  <si>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</si>
  <si>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</si>
  <si>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</si>
  <si>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</si>
  <si>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</si>
  <si>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</si>
  <si>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</si>
  <si>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</si>
  <si>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</si>
  <si>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</si>
  <si>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</si>
  <si>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</si>
  <si>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</si>
  <si>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</si>
  <si>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</si>
  <si>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</si>
  <si>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</si>
  <si>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</si>
  <si>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</si>
  <si>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</si>
  <si>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</si>
  <si>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</si>
  <si>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</si>
  <si>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</si>
  <si>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</si>
  <si>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</si>
  <si>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</si>
  <si>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</si>
  <si>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</si>
  <si>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</si>
  <si>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</si>
  <si>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</si>
  <si>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</si>
  <si>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</si>
  <si>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</si>
  <si>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</si>
  <si>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</si>
  <si>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</si>
  <si>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</si>
  <si>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</si>
  <si>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</si>
  <si>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</si>
  <si>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</si>
  <si>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</si>
  <si>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</si>
  <si>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</si>
  <si>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</si>
  <si>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</si>
  <si>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</si>
  <si>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</si>
  <si>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</si>
  <si>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</si>
  <si>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</si>
  <si>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</si>
  <si>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</si>
  <si>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</si>
  <si>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</si>
  <si>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</si>
  <si>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</si>
  <si>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</si>
  <si>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</si>
  <si>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</si>
  <si>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</si>
  <si>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</si>
  <si>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</si>
  <si>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</si>
  <si>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</si>
  <si>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</si>
  <si>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</si>
  <si>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</si>
  <si>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</si>
  <si>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</si>
  <si>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</si>
  <si>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</si>
  <si>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</si>
  <si>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</si>
  <si>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</si>
  <si>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</si>
  <si>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</si>
  <si>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</si>
  <si>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</si>
  <si>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</si>
  <si>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</si>
  <si>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</si>
  <si>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</si>
  <si>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</si>
  <si>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</si>
  <si>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</si>
  <si>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</si>
  <si>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</si>
  <si>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</si>
  <si>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</si>
  <si>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</si>
  <si>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</si>
  <si>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</si>
  <si>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</si>
  <si>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</si>
  <si>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</si>
  <si>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</si>
  <si>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</si>
  <si>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</si>
  <si>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</si>
  <si>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</si>
  <si>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</si>
  <si>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</si>
  <si>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</si>
  <si>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</si>
  <si>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</si>
  <si>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</si>
  <si>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</si>
  <si>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</si>
  <si>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</si>
  <si>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</si>
  <si>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</si>
  <si>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</si>
  <si>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</si>
  <si>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</si>
  <si>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</si>
  <si>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</si>
  <si>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</si>
  <si>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</si>
  <si>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</si>
  <si>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</si>
  <si>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</si>
  <si>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</si>
  <si>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</si>
  <si>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</si>
  <si>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</si>
  <si>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</si>
  <si>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</si>
  <si>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</si>
  <si>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</si>
  <si>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</si>
  <si>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</si>
  <si>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</si>
  <si>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</si>
  <si>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</si>
  <si>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</si>
  <si>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</si>
  <si>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</si>
  <si>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</si>
  <si>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</si>
  <si>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</si>
  <si>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</si>
  <si>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</si>
  <si>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</si>
  <si>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</si>
  <si>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</si>
  <si>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</si>
  <si>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</si>
  <si>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</si>
  <si>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</si>
  <si>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</si>
  <si>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</si>
  <si>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</si>
  <si>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</si>
  <si>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</si>
  <si>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</si>
  <si>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</si>
  <si>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</si>
  <si>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</si>
  <si>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</si>
  <si>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</si>
  <si>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</si>
  <si>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</si>
  <si>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</si>
  <si>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</si>
  <si>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</si>
  <si>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</si>
  <si>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</si>
  <si>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</si>
  <si>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</si>
  <si>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</si>
  <si>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</si>
  <si>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</si>
  <si>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</si>
  <si>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</si>
  <si>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</si>
  <si>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</si>
  <si>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</si>
  <si>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</si>
  <si>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</si>
  <si>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</si>
  <si>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</si>
  <si>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</si>
  <si>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</si>
  <si>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</si>
  <si>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</si>
  <si>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</si>
  <si>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</si>
  <si>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</si>
  <si>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</si>
  <si>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</si>
  <si>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</si>
  <si>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</si>
  <si>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</si>
  <si>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</si>
  <si>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</si>
  <si>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</si>
  <si>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</si>
  <si>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</si>
  <si>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</si>
  <si>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</si>
  <si>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</si>
  <si>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</si>
  <si>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</si>
  <si>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</si>
  <si>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</si>
  <si>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</si>
  <si>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</si>
  <si>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</si>
  <si>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</si>
  <si>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</si>
  <si>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</si>
  <si>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</si>
  <si>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</si>
  <si>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</si>
  <si>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</si>
  <si>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</si>
  <si>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</si>
  <si>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</si>
  <si>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</si>
  <si>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</si>
  <si>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</si>
  <si>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</si>
  <si>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</si>
  <si>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</si>
  <si>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</si>
  <si>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</si>
  <si>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</si>
  <si>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</si>
  <si>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</si>
  <si>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</si>
  <si>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</si>
  <si>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</si>
  <si>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</si>
  <si>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</si>
  <si>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</si>
  <si>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</si>
  <si>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</si>
  <si>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</si>
  <si>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</si>
  <si>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</si>
  <si>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</si>
  <si>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</si>
  <si>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</si>
  <si>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</si>
  <si>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</si>
  <si>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</si>
  <si>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</si>
  <si>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</si>
  <si>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</si>
  <si>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</si>
  <si>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</si>
  <si>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</si>
  <si>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</si>
  <si>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</si>
  <si>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</si>
  <si>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</si>
  <si>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</si>
  <si>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</si>
  <si>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</si>
  <si>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</si>
  <si>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</si>
  <si>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</si>
  <si>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</si>
  <si>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</si>
  <si>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</si>
  <si>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</si>
  <si>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</si>
  <si>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</si>
  <si>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</si>
  <si>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</si>
  <si>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</si>
  <si>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</si>
  <si>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</si>
  <si>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</si>
  <si>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</si>
  <si>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</si>
  <si>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</si>
  <si>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</si>
  <si>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</si>
  <si>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</si>
  <si>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</si>
  <si>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</si>
  <si>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</si>
  <si>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</si>
  <si>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</si>
  <si>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</si>
  <si>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</si>
  <si>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</si>
  <si>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</si>
  <si>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</si>
  <si>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</si>
  <si>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</si>
  <si>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</si>
  <si>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</si>
  <si>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</si>
  <si>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</si>
  <si>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</si>
  <si>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</si>
  <si>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</si>
  <si>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</si>
  <si>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</si>
  <si>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</si>
  <si>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</si>
  <si>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</si>
  <si>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</si>
  <si>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</si>
  <si>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</si>
  <si>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</si>
  <si>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</si>
  <si>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</si>
  <si>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</si>
  <si>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</si>
  <si>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</si>
  <si>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</si>
  <si>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</si>
  <si>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</si>
  <si>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</si>
  <si>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</si>
  <si>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</si>
  <si>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</si>
  <si>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</si>
  <si>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</si>
  <si>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</si>
  <si>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</si>
  <si>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</si>
  <si>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</si>
  <si>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</si>
  <si>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</si>
  <si>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</si>
  <si>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</si>
  <si>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</si>
  <si>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</si>
  <si>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</si>
  <si>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</si>
  <si>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</si>
  <si>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</si>
  <si>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</si>
  <si>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</si>
  <si>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</si>
  <si>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</si>
  <si>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</si>
  <si>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</si>
  <si>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</si>
  <si>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</si>
  <si>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</si>
  <si>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</si>
  <si>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</si>
  <si>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</si>
  <si>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</si>
  <si>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</si>
  <si>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</si>
  <si>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</si>
  <si>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</si>
  <si>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</si>
  <si>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</si>
  <si>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</si>
  <si>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</si>
  <si>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</si>
  <si>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</si>
  <si>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</si>
  <si>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</si>
  <si>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</si>
  <si>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</si>
  <si>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</si>
  <si>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</si>
  <si>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</si>
  <si>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</si>
  <si>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</si>
  <si>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</si>
  <si>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</si>
  <si>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</si>
  <si>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</si>
  <si>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</si>
  <si>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</si>
  <si>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</si>
  <si>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</si>
  <si>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</si>
  <si>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</si>
  <si>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</si>
  <si>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</si>
  <si>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</si>
  <si>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</si>
  <si>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</si>
  <si>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</si>
  <si>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</si>
  <si>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</si>
  <si>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</si>
  <si>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</si>
  <si>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</si>
  <si>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</si>
  <si>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</si>
  <si>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</si>
  <si>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</si>
  <si>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</si>
  <si>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</si>
  <si>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</si>
  <si>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</si>
  <si>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</si>
  <si>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</si>
  <si>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</si>
  <si>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</si>
  <si>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</si>
  <si>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</si>
  <si>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</si>
  <si>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</si>
  <si>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</si>
  <si>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</si>
  <si>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</si>
  <si>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</si>
  <si>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</si>
  <si>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</si>
  <si>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</si>
  <si>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</si>
  <si>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</si>
  <si>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</si>
  <si>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</si>
  <si>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</si>
  <si>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</si>
  <si>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</si>
  <si>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</si>
  <si>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</si>
  <si>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</si>
  <si>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</si>
  <si>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</si>
  <si>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</si>
  <si>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</si>
  <si>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</si>
  <si>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</si>
  <si>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</si>
  <si>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</si>
  <si>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</si>
  <si>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</si>
  <si>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</si>
  <si>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</si>
  <si>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</si>
  <si>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</si>
  <si>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</si>
  <si>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</si>
  <si>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</si>
  <si>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</si>
  <si>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</si>
  <si>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</si>
  <si>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</si>
  <si>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</si>
  <si>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</si>
  <si>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</si>
  <si>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</si>
  <si>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</si>
  <si>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</si>
  <si>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</si>
  <si>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</si>
  <si>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</si>
  <si>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</si>
  <si>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</si>
  <si>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</si>
  <si>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</si>
  <si>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</si>
  <si>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</si>
  <si>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</si>
  <si>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</si>
  <si>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</si>
  <si>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</si>
  <si>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</si>
  <si>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</si>
  <si>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</si>
  <si>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</si>
  <si>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</si>
  <si>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</si>
  <si>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</si>
  <si>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</si>
  <si>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</si>
  <si>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</si>
  <si>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</si>
  <si>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</si>
  <si>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</si>
  <si>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</si>
  <si>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</si>
  <si>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</si>
  <si>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</si>
  <si>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</si>
  <si>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</si>
  <si>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</si>
  <si>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</si>
  <si>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</si>
  <si>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</si>
  <si>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</si>
  <si>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</si>
  <si>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</si>
  <si>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</si>
  <si>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</si>
  <si>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</si>
  <si>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</si>
  <si>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</si>
  <si>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</si>
  <si>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</si>
  <si>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</si>
  <si>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</si>
  <si>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</si>
  <si>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</si>
  <si>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</si>
  <si>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</si>
  <si>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</si>
  <si>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</si>
  <si>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</si>
  <si>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</si>
  <si>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</si>
  <si>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</si>
  <si>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</si>
  <si>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</si>
  <si>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</si>
  <si>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</si>
  <si>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</si>
  <si>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</si>
  <si>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</si>
  <si>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</si>
  <si>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</si>
  <si>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</si>
  <si>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</si>
  <si>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</si>
  <si>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</si>
  <si>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</si>
  <si>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</si>
  <si>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</si>
  <si>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</si>
  <si>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</si>
  <si>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</si>
  <si>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</si>
  <si>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</si>
  <si>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</si>
  <si>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</si>
  <si>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</si>
  <si>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</si>
  <si>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</si>
  <si>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</si>
  <si>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</si>
  <si>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</si>
  <si>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</si>
  <si>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</si>
  <si>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</si>
  <si>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</si>
  <si>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</si>
  <si>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</si>
  <si>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</si>
  <si>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</si>
  <si>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</si>
  <si>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</si>
  <si>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</si>
  <si>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</si>
  <si>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</si>
  <si>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</si>
  <si>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</si>
  <si>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</si>
  <si>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</si>
  <si>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</si>
  <si>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</si>
  <si>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</si>
  <si>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</si>
  <si>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</si>
  <si>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</si>
  <si>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</si>
  <si>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</si>
  <si>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</si>
  <si>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</si>
  <si>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</si>
  <si>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</si>
  <si>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</si>
  <si>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</si>
  <si>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</si>
  <si>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</si>
  <si>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</si>
  <si>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</si>
  <si>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</si>
  <si>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</si>
  <si>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</si>
  <si>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</si>
  <si>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</si>
  <si>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</si>
  <si>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</si>
  <si>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</si>
  <si>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</si>
  <si>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</si>
  <si>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</si>
  <si>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</si>
  <si>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</si>
  <si>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</si>
  <si>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</si>
  <si>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</si>
  <si>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</si>
  <si>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</si>
  <si>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</si>
  <si>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</si>
  <si>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</si>
  <si>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</si>
  <si>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</si>
  <si>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</si>
  <si>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</si>
  <si>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</si>
  <si>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</si>
  <si>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</si>
  <si>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</si>
  <si>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</si>
  <si>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</si>
  <si>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</si>
  <si>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</si>
  <si>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</si>
  <si>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</si>
  <si>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</si>
  <si>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</si>
  <si>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</si>
  <si>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</si>
  <si>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</si>
  <si>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</si>
  <si>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</si>
  <si>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</si>
  <si>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</si>
  <si>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</si>
  <si>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</si>
  <si>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</si>
  <si>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</si>
  <si>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</si>
  <si>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</si>
  <si>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</si>
  <si>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</si>
  <si>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</si>
  <si>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</si>
  <si>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</si>
  <si>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</si>
  <si>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</si>
  <si>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</si>
  <si>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</si>
  <si>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</si>
  <si>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</si>
  <si>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</si>
  <si>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</si>
  <si>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</si>
  <si>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</si>
  <si>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</si>
  <si>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</si>
  <si>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</si>
  <si>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</si>
  <si>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</si>
  <si>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</si>
  <si>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</si>
  <si>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</si>
  <si>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</si>
  <si>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</si>
  <si>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</si>
  <si>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</si>
  <si>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</si>
  <si>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</si>
  <si>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</si>
  <si>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</si>
  <si>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</si>
  <si>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</si>
  <si>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</si>
  <si>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</si>
  <si>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</si>
  <si>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</si>
  <si>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</si>
  <si>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</si>
  <si>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</si>
  <si>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</si>
  <si>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</si>
  <si>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</si>
  <si>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</si>
  <si>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</si>
  <si>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</si>
  <si>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</si>
  <si>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</si>
  <si>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</si>
  <si>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</si>
  <si>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</si>
  <si>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</si>
  <si>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</si>
  <si>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</si>
  <si>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</si>
  <si>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</si>
  <si>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</si>
  <si>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</si>
  <si>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</si>
  <si>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</si>
  <si>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</si>
  <si>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</si>
  <si>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</si>
  <si>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</si>
  <si>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</si>
  <si>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</si>
  <si>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</si>
  <si>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</si>
  <si>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</si>
  <si>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</si>
  <si>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</si>
  <si>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</si>
  <si>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</si>
  <si>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</si>
  <si>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</si>
  <si>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</si>
  <si>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</si>
  <si>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</si>
  <si>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</si>
  <si>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</si>
  <si>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</si>
  <si>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</si>
  <si>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</si>
  <si>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</si>
  <si>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</si>
  <si>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</si>
  <si>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</si>
  <si>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</si>
  <si>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</si>
  <si>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</si>
  <si>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</si>
  <si>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</si>
  <si>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</si>
  <si>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</si>
  <si>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</si>
  <si>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</si>
  <si>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</si>
  <si>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</si>
  <si>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</si>
  <si>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</si>
  <si>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</si>
  <si>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</si>
  <si>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</si>
  <si>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</si>
  <si>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</si>
  <si>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</si>
  <si>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</si>
  <si>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</si>
  <si>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</si>
  <si>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</si>
  <si>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</si>
  <si>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</si>
  <si>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</si>
  <si>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</si>
  <si>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</si>
  <si>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</si>
  <si>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</si>
  <si>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</si>
  <si>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</si>
  <si>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</si>
  <si>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</si>
  <si>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</si>
  <si>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</si>
  <si>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</si>
  <si>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</si>
  <si>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</si>
  <si>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</si>
  <si>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</si>
  <si>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</si>
  <si>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</si>
  <si>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</si>
  <si>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</si>
  <si>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</si>
  <si>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</si>
  <si>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</si>
  <si>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</si>
  <si>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</si>
  <si>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</si>
  <si>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</si>
  <si>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</si>
  <si>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</si>
  <si>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</si>
  <si>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</si>
  <si>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</si>
  <si>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</si>
  <si>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</si>
  <si>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</si>
  <si>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</si>
  <si>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</si>
  <si>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</si>
  <si>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</si>
  <si>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</si>
  <si>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</si>
  <si>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</si>
  <si>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</si>
  <si>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</si>
  <si>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</si>
  <si>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</si>
  <si>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</si>
  <si>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</si>
  <si>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</si>
  <si>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</si>
  <si>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</si>
  <si>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</si>
  <si>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</si>
  <si>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</si>
  <si>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</si>
  <si>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</si>
  <si>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</si>
  <si>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</si>
  <si>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</si>
  <si>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</si>
  <si>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</si>
  <si>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</si>
  <si>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</si>
  <si>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</si>
  <si>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</si>
  <si>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</si>
  <si>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</si>
  <si>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</si>
  <si>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</si>
  <si>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</si>
  <si>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</si>
  <si>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</si>
  <si>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</si>
  <si>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</si>
  <si>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</si>
  <si>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</si>
  <si>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</si>
  <si>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</si>
  <si>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</si>
  <si>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</si>
  <si>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</si>
  <si>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</si>
  <si>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</si>
  <si>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</si>
  <si>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</si>
  <si>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</si>
  <si>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</si>
  <si>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</si>
  <si>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</si>
  <si>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</si>
  <si>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</si>
  <si>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</si>
  <si>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</si>
  <si>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</si>
  <si>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</si>
  <si>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</si>
  <si>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</si>
  <si>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</si>
  <si>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</si>
  <si>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</si>
  <si>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</si>
  <si>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</si>
  <si>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</si>
  <si>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</si>
  <si>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</si>
  <si>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</si>
  <si>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</si>
  <si>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</si>
  <si>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</si>
  <si>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</si>
  <si>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</si>
  <si>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</si>
  <si>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</si>
  <si>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</si>
  <si>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</si>
  <si>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</si>
  <si>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</si>
  <si>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</si>
  <si>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</si>
  <si>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</si>
  <si>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</si>
  <si>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</si>
  <si>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</si>
  <si>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</si>
  <si>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</si>
  <si>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</si>
  <si>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</si>
  <si>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</si>
  <si>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</si>
  <si>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</si>
  <si>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</si>
  <si>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</si>
  <si>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</si>
  <si>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</si>
  <si>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</si>
  <si>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</si>
  <si>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</si>
  <si>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</si>
  <si>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</si>
  <si>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</si>
  <si>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</si>
  <si>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</si>
  <si>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</si>
  <si>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</si>
  <si>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</si>
  <si>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</si>
  <si>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</si>
  <si>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</si>
  <si>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</si>
  <si>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</si>
  <si>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</si>
  <si>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</si>
  <si>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</si>
  <si>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</si>
  <si>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</si>
  <si>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</si>
  <si>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</si>
  <si>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</si>
  <si>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</si>
  <si>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</si>
  <si>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</si>
  <si>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</si>
  <si>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</si>
  <si>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</si>
  <si>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</si>
  <si>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</si>
  <si>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</si>
  <si>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</si>
  <si>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</si>
  <si>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</si>
  <si>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</si>
  <si>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</si>
  <si>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</si>
  <si>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</si>
  <si>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</si>
  <si>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</si>
  <si>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</si>
  <si>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</si>
  <si>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</si>
  <si>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</si>
  <si>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</si>
  <si>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</si>
  <si>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</si>
  <si>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</si>
  <si>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</si>
  <si>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</si>
  <si>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</si>
  <si>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</si>
  <si>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</si>
  <si>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</si>
  <si>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</si>
  <si>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</si>
  <si>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</si>
  <si>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</si>
  <si>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</si>
  <si>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</si>
  <si>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</si>
  <si>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</si>
  <si>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</si>
  <si>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</si>
  <si>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</si>
  <si>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</si>
  <si>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</si>
  <si>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</si>
  <si>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</si>
  <si>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</si>
  <si>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</si>
  <si>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</si>
  <si>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</si>
  <si>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</si>
  <si>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</si>
  <si>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</si>
  <si>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</si>
  <si>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</si>
  <si>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</si>
  <si>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</si>
  <si>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</si>
  <si>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</si>
  <si>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</si>
  <si>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</si>
  <si>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</si>
  <si>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</si>
  <si>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</si>
  <si>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</si>
  <si>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</si>
  <si>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</si>
  <si>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</si>
  <si>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</si>
  <si>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</si>
  <si>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</si>
  <si>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</si>
  <si>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</si>
  <si>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</si>
  <si>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</si>
  <si>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</si>
  <si>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</si>
  <si>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</si>
  <si>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</si>
  <si>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</si>
  <si>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</si>
  <si>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</si>
  <si>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</si>
  <si>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</si>
  <si>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</si>
  <si>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</si>
  <si>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</si>
  <si>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</si>
  <si>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</si>
  <si>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</si>
  <si>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</si>
  <si>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</si>
  <si>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</si>
  <si>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</si>
  <si>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</si>
  <si>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</si>
  <si>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</si>
  <si>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</si>
  <si>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</si>
  <si>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</si>
  <si>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</si>
  <si>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</si>
  <si>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</si>
  <si>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</si>
  <si>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</si>
  <si>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</si>
  <si>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</si>
  <si>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</si>
  <si>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</si>
  <si>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</si>
  <si>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</si>
  <si>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</si>
  <si>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</si>
  <si>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</si>
  <si>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</si>
  <si>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</si>
  <si>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</si>
  <si>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</si>
  <si>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</si>
  <si>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</si>
  <si>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</si>
  <si>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</si>
  <si>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</si>
  <si>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</si>
  <si>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</si>
  <si>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</si>
  <si>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</si>
  <si>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</si>
  <si>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</si>
  <si>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</si>
  <si>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</si>
  <si>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</si>
  <si>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</si>
  <si>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</si>
  <si>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</si>
  <si>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</si>
  <si>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</si>
  <si>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</si>
  <si>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</si>
  <si>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</si>
  <si>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</si>
  <si>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</si>
  <si>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</si>
  <si>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</si>
  <si>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</si>
  <si>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</si>
  <si>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</si>
  <si>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</si>
  <si>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</si>
  <si>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</si>
  <si>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</si>
  <si>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</si>
  <si>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</si>
  <si>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</si>
  <si>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</si>
  <si>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</si>
  <si>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</si>
  <si>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</si>
  <si>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</si>
  <si>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</si>
  <si>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</si>
  <si>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</si>
  <si>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</si>
  <si>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</si>
  <si>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</si>
  <si>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</si>
  <si>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</si>
  <si>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</si>
  <si>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</si>
  <si>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</si>
  <si>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</si>
  <si>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</si>
  <si>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</si>
  <si>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</si>
  <si>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</si>
  <si>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</si>
  <si>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</si>
  <si>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</si>
  <si>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</si>
  <si>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</si>
  <si>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</si>
  <si>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</si>
  <si>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</si>
  <si>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</si>
  <si>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</si>
  <si>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</si>
  <si>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</si>
  <si>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</si>
  <si>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</si>
  <si>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</si>
  <si>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</si>
  <si>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</si>
  <si>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</si>
  <si>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</si>
  <si>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</si>
  <si>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</si>
  <si>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</si>
  <si>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</si>
  <si>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</si>
  <si>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</si>
  <si>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</si>
  <si>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</si>
  <si>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</si>
  <si>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</si>
  <si>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</si>
  <si>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</si>
  <si>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</si>
  <si>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</si>
  <si>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</si>
  <si>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</si>
  <si>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</si>
  <si>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</si>
  <si>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</si>
  <si>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</si>
  <si>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</si>
  <si>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</si>
  <si>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</si>
  <si>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</si>
  <si>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</si>
  <si>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</si>
  <si>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</si>
  <si>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</si>
  <si>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</si>
  <si>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</si>
  <si>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</si>
  <si>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</si>
  <si>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</si>
  <si>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</si>
  <si>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</si>
  <si>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</si>
  <si>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</si>
  <si>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</si>
  <si>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</si>
  <si>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</si>
  <si>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</si>
  <si>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</si>
  <si>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</si>
  <si>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</si>
  <si>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</si>
  <si>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</si>
  <si>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</si>
  <si>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</si>
  <si>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</si>
  <si>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</si>
  <si>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</si>
  <si>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</si>
  <si>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</si>
  <si>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</si>
  <si>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</si>
  <si>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</si>
  <si>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</si>
  <si>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</si>
  <si>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</si>
  <si>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</si>
  <si>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</si>
  <si>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</si>
  <si>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</si>
  <si>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</si>
  <si>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</si>
  <si>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</si>
  <si>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</si>
  <si>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</si>
  <si>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</si>
  <si>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</si>
  <si>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</si>
  <si>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</si>
  <si>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</si>
  <si>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</si>
  <si>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</si>
  <si>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</si>
  <si>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</si>
  <si>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</si>
  <si>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</si>
  <si>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</si>
  <si>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</si>
  <si>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</si>
  <si>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</si>
  <si>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</si>
  <si>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</si>
  <si>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</si>
  <si>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</si>
  <si>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</si>
  <si>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</si>
  <si>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</si>
  <si>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</si>
  <si>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</si>
  <si>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</si>
  <si>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</si>
  <si>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</si>
  <si>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</si>
  <si>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</si>
  <si>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</si>
  <si>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</si>
  <si>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</si>
  <si>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</si>
  <si>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</si>
  <si>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</si>
  <si>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</si>
  <si>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</si>
  <si>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</si>
  <si>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</si>
  <si>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</si>
  <si>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</si>
  <si>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</si>
  <si>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</si>
  <si>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</si>
  <si>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</si>
  <si>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</si>
  <si>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</si>
  <si>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</si>
  <si>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</si>
  <si>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</si>
  <si>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</si>
  <si>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</si>
  <si>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</si>
  <si>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</si>
  <si>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</si>
  <si>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</si>
  <si>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</si>
  <si>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</si>
  <si>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</si>
  <si>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</si>
  <si>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</si>
  <si>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</si>
  <si>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</si>
  <si>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</si>
  <si>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</si>
  <si>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</si>
  <si>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</si>
  <si>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</si>
  <si>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</si>
  <si>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</si>
  <si>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</si>
  <si>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</si>
  <si>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</si>
  <si>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</si>
  <si>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</si>
  <si>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</si>
  <si>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</si>
  <si>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</si>
  <si>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</si>
  <si>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</si>
  <si>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</si>
  <si>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</si>
  <si>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</si>
  <si>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</si>
  <si>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</si>
  <si>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</si>
  <si>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</si>
  <si>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</si>
  <si>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</si>
  <si>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</si>
  <si>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</si>
  <si>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</si>
  <si>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</si>
  <si>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</si>
  <si>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</si>
  <si>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</si>
  <si>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</si>
  <si>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</si>
  <si>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</si>
  <si>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</si>
  <si>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</si>
  <si>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</si>
  <si>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</si>
  <si>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</si>
  <si>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</si>
  <si>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</si>
  <si>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</si>
  <si>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</si>
  <si>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</si>
  <si>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</si>
  <si>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</si>
  <si>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</si>
  <si>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</si>
  <si>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</si>
  <si>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</si>
  <si>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</si>
  <si>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</si>
  <si>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</si>
  <si>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</si>
  <si>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</si>
  <si>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</si>
  <si>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</si>
  <si>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</si>
  <si>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</si>
  <si>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</si>
  <si>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</si>
  <si>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</si>
  <si>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</si>
  <si>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</si>
  <si>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</si>
  <si>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</si>
  <si>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</si>
  <si>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</si>
  <si>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</si>
  <si>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</si>
  <si>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</si>
  <si>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</si>
  <si>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</si>
  <si>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</si>
  <si>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</si>
  <si>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</si>
  <si>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</si>
  <si>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</si>
  <si>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</si>
  <si>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</si>
  <si>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</si>
  <si>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</si>
  <si>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</si>
  <si>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</si>
  <si>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</si>
  <si>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</si>
  <si>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</si>
  <si>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</si>
  <si>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</si>
  <si>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</si>
  <si>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</si>
  <si>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</si>
  <si>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</si>
  <si>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</si>
  <si>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</si>
  <si>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</si>
  <si>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</si>
  <si>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</si>
  <si>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</si>
  <si>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</si>
  <si>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</si>
  <si>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</si>
  <si>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</si>
  <si>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</si>
  <si>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</si>
  <si>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</si>
  <si>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</si>
  <si>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</si>
  <si>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</si>
  <si>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</si>
  <si>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</si>
  <si>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</si>
  <si>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</si>
  <si>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</si>
  <si>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</si>
  <si>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</si>
  <si>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</si>
  <si>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</si>
  <si>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</si>
  <si>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</si>
  <si>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</si>
  <si>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</si>
  <si>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</si>
  <si>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</si>
  <si>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</si>
  <si>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</si>
  <si>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</si>
  <si>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</si>
  <si>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</si>
  <si>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</si>
  <si>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</si>
  <si>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</si>
  <si>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</si>
  <si>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</si>
  <si>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</si>
  <si>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</si>
  <si>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</si>
  <si>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</si>
  <si>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</si>
  <si>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</si>
  <si>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</si>
  <si>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</si>
  <si>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</si>
  <si>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</si>
  <si>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</si>
  <si>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</si>
  <si>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</si>
  <si>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</si>
  <si>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</si>
  <si>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</si>
  <si>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</si>
  <si>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</si>
  <si>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</si>
  <si>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</si>
  <si>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</si>
  <si>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</si>
  <si>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</si>
  <si>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</si>
  <si>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</si>
  <si>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</si>
  <si>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</si>
  <si>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</si>
  <si>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</si>
  <si>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</si>
  <si>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</si>
  <si>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</si>
  <si>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</si>
  <si>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</si>
  <si>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</si>
  <si>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</si>
  <si>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</si>
  <si>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</si>
  <si>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</si>
  <si>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</si>
  <si>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</si>
  <si>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</si>
  <si>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</si>
  <si>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</si>
  <si>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</si>
  <si>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</si>
  <si>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</si>
  <si>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</si>
  <si>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</si>
  <si>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</si>
  <si>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</si>
  <si>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</si>
  <si>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</si>
  <si>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</si>
  <si>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</si>
  <si>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</si>
  <si>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</si>
  <si>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</si>
  <si>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</si>
  <si>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</si>
  <si>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</si>
  <si>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</si>
  <si>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</si>
  <si>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</si>
  <si>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</si>
  <si>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</si>
  <si>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</si>
  <si>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</si>
  <si>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</si>
  <si>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</si>
  <si>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</si>
  <si>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</si>
  <si>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</si>
  <si>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</si>
  <si>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</si>
  <si>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</si>
  <si>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</si>
  <si>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</si>
  <si>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</si>
  <si>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</si>
  <si>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</si>
  <si>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</si>
  <si>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</si>
  <si>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</si>
  <si>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</si>
  <si>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</si>
  <si>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</si>
  <si>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</si>
  <si>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</si>
  <si>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</si>
  <si>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</si>
  <si>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</si>
  <si>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</si>
  <si>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</si>
  <si>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</si>
  <si>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</si>
  <si>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</si>
  <si>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</si>
  <si>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</si>
  <si>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</si>
  <si>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</si>
  <si>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</si>
  <si>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</si>
  <si>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</si>
  <si>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</si>
  <si>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</si>
  <si>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</si>
  <si>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</si>
  <si>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</si>
  <si>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</si>
  <si>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</si>
  <si>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</si>
  <si>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</si>
  <si>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</si>
  <si>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</si>
  <si>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</si>
  <si>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</si>
  <si>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</si>
  <si>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</si>
  <si>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</si>
  <si>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</si>
  <si>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</si>
  <si>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</si>
  <si>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</si>
  <si>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</si>
  <si>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</si>
  <si>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</si>
  <si>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</si>
  <si>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</si>
  <si>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</si>
  <si>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</si>
  <si>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</si>
  <si>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</si>
  <si>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</si>
  <si>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</si>
  <si>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</si>
  <si>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</si>
  <si>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</si>
  <si>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</si>
  <si>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</si>
  <si>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</si>
  <si>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</si>
  <si>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</si>
  <si>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</si>
  <si>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</si>
  <si>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</si>
  <si>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</si>
  <si>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</si>
  <si>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</si>
  <si>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</si>
  <si>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</si>
  <si>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</si>
  <si>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</si>
  <si>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</si>
  <si>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</si>
  <si>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</si>
  <si>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</si>
  <si>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</si>
  <si>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</si>
  <si>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</si>
  <si>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</si>
  <si>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</si>
  <si>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</si>
  <si>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</si>
  <si>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</si>
  <si>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</si>
  <si>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</si>
  <si>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</si>
  <si>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</si>
  <si>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</si>
  <si>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</si>
  <si>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</si>
  <si>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</si>
  <si>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</si>
  <si>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</si>
  <si>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</si>
  <si>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</si>
  <si>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</si>
  <si>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</si>
  <si>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</si>
  <si>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</si>
  <si>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</si>
  <si>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</si>
  <si>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</si>
  <si>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</si>
  <si>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</si>
  <si>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</si>
  <si>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</si>
  <si>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</si>
  <si>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</si>
  <si>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</si>
  <si>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</si>
  <si>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</si>
  <si>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</si>
  <si>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</si>
  <si>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</si>
  <si>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</si>
  <si>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</si>
  <si>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</si>
  <si>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</si>
  <si>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</si>
  <si>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</si>
  <si>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</si>
  <si>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</si>
  <si>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</si>
  <si>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</si>
  <si>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</si>
  <si>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</si>
  <si>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</si>
  <si>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</si>
  <si>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</si>
  <si>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</si>
  <si>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</si>
  <si>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</si>
  <si>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</si>
  <si>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</si>
  <si>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</si>
  <si>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</si>
  <si>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</si>
  <si>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</si>
  <si>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</si>
  <si>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</si>
  <si>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</si>
  <si>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</si>
  <si>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</si>
  <si>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</si>
  <si>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</si>
  <si>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</si>
  <si>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</si>
  <si>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</si>
  <si>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</si>
  <si>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</si>
  <si>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</si>
  <si>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</si>
  <si>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</si>
  <si>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</si>
  <si>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</si>
  <si>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</si>
  <si>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</si>
  <si>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</si>
  <si>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</si>
  <si>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</si>
  <si>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</si>
  <si>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</si>
  <si>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</si>
  <si>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</si>
  <si>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</si>
  <si>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</si>
  <si>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</si>
  <si>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</si>
  <si>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</si>
  <si>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</si>
  <si>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</si>
  <si>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</si>
  <si>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</si>
  <si>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</si>
  <si>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</si>
  <si>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</si>
  <si>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</si>
  <si>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</si>
  <si>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</si>
  <si>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</si>
  <si>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</si>
  <si>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</si>
  <si>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</si>
  <si>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</si>
  <si>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</si>
  <si>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</si>
  <si>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</si>
  <si>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</si>
  <si>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</si>
  <si>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</si>
  <si>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</si>
  <si>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</si>
  <si>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</si>
  <si>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</si>
  <si>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</si>
  <si>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</si>
  <si>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</si>
  <si>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</si>
  <si>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</si>
  <si>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</si>
  <si>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</si>
  <si>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</si>
  <si>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</si>
  <si>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</si>
  <si>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</si>
  <si>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</si>
  <si>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</si>
  <si>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</si>
  <si>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</si>
  <si>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</si>
  <si>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</si>
  <si>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</si>
  <si>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</si>
  <si>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</si>
  <si>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</si>
  <si>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</si>
  <si>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</si>
  <si>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</si>
  <si>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</si>
  <si>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</si>
  <si>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</si>
  <si>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</si>
  <si>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</si>
  <si>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</si>
  <si>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</si>
  <si>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</si>
  <si>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</si>
  <si>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</si>
  <si>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</si>
  <si>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</si>
  <si>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</si>
  <si>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</si>
  <si>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</si>
  <si>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</si>
  <si>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</si>
  <si>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</si>
  <si>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</si>
  <si>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</si>
  <si>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</si>
  <si>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</si>
  <si>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</si>
  <si>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</si>
  <si>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</si>
  <si>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</si>
  <si>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</si>
  <si>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</si>
  <si>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</si>
  <si>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</si>
  <si>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</si>
  <si>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</si>
  <si>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</si>
  <si>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</si>
  <si>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</si>
  <si>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</si>
  <si>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</si>
  <si>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</si>
  <si>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</si>
  <si>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</si>
  <si>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</si>
  <si>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</si>
  <si>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</si>
  <si>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</si>
  <si>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</si>
  <si>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</si>
  <si>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</si>
  <si>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</si>
  <si>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</si>
  <si>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</si>
  <si>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</si>
  <si>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</si>
  <si>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</si>
  <si>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</si>
  <si>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</si>
  <si>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</si>
  <si>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</si>
  <si>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</si>
  <si>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</si>
  <si>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</si>
  <si>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</si>
  <si>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</si>
  <si>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</si>
  <si>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</si>
  <si>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</si>
  <si>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</si>
  <si>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</si>
  <si>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</si>
  <si>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</si>
  <si>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</si>
  <si>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</si>
  <si>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</si>
  <si>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</si>
  <si>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</si>
  <si>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</si>
  <si>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</si>
  <si>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</si>
  <si>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</si>
  <si>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</si>
  <si>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</si>
  <si>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</si>
  <si>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</si>
  <si>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</si>
  <si>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</si>
  <si>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</si>
  <si>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</si>
  <si>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</si>
  <si>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</si>
  <si>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</si>
  <si>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</si>
  <si>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</si>
  <si>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</si>
  <si>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</si>
  <si>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</si>
  <si>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</si>
  <si>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</si>
  <si>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</si>
  <si>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</si>
  <si>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</si>
  <si>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</si>
  <si>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</si>
  <si>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</si>
  <si>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</si>
  <si>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</si>
  <si>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</si>
  <si>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</si>
  <si>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</si>
  <si>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</si>
  <si>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</si>
  <si>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</si>
  <si>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</si>
  <si>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</si>
  <si>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</si>
  <si>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</si>
  <si>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</si>
  <si>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</si>
  <si>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</si>
  <si>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</si>
  <si>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</si>
  <si>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</si>
  <si>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</si>
  <si>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</si>
  <si>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</si>
  <si>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</si>
  <si>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</si>
  <si>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</si>
  <si>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</si>
  <si>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</si>
  <si>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</si>
  <si>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</si>
  <si>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</si>
  <si>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</si>
  <si>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</si>
  <si>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</si>
  <si>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</si>
  <si>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</si>
  <si>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</si>
  <si>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</si>
  <si>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</si>
  <si>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</si>
  <si>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</si>
  <si>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</si>
  <si>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</si>
  <si>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</si>
  <si>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</si>
  <si>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</si>
  <si>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</si>
  <si>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</si>
  <si>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</si>
  <si>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</si>
  <si>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</si>
  <si>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</si>
  <si>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</si>
  <si>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</si>
  <si>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</si>
  <si>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</si>
  <si>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</si>
  <si>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</si>
  <si>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</si>
  <si>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</si>
  <si>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</si>
  <si>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</si>
  <si>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</si>
  <si>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</si>
  <si>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</si>
  <si>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</si>
  <si>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</si>
  <si>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</si>
  <si>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</si>
  <si>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</si>
  <si>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</si>
  <si>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</si>
  <si>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</si>
  <si>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</si>
  <si>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</si>
  <si>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</si>
  <si>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</si>
  <si>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</si>
  <si>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</si>
  <si>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</si>
  <si>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</si>
  <si>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</si>
  <si>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</si>
  <si>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</si>
  <si>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</si>
  <si>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</si>
  <si>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</si>
  <si>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</si>
  <si>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</si>
  <si>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</si>
  <si>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</si>
  <si>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</si>
  <si>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</si>
  <si>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</si>
  <si>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</si>
  <si>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</si>
  <si>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</si>
  <si>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</si>
  <si>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</si>
  <si>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</si>
  <si>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</si>
  <si>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</si>
  <si>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</si>
  <si>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</si>
  <si>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</si>
  <si>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</si>
  <si>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</si>
  <si>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</si>
  <si>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</si>
  <si>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</si>
  <si>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</si>
  <si>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</si>
  <si>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</si>
  <si>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</si>
  <si>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</si>
  <si>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</si>
  <si>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</si>
  <si>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</si>
  <si>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</si>
  <si>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</si>
  <si>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</si>
  <si>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</si>
  <si>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</si>
  <si>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</si>
  <si>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</si>
  <si>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</si>
  <si>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</si>
  <si>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</si>
  <si>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</si>
  <si>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</si>
  <si>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</si>
  <si>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</si>
  <si>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</si>
  <si>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</si>
  <si>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</si>
  <si>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</si>
  <si>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</si>
  <si>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</si>
  <si>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</si>
  <si>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</si>
  <si>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</si>
  <si>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</si>
  <si>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</si>
  <si>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</si>
  <si>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</si>
  <si>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</si>
  <si>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</si>
  <si>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</si>
  <si>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</si>
  <si>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</si>
  <si>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</si>
  <si>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</si>
  <si>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</si>
  <si>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</si>
  <si>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</si>
  <si>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</si>
  <si>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</si>
  <si>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</si>
  <si>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</si>
  <si>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</si>
  <si>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</si>
  <si>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</si>
  <si>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</si>
  <si>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</si>
  <si>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</si>
  <si>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</si>
  <si>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</si>
  <si>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</si>
  <si>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</si>
  <si>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</si>
  <si>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</si>
  <si>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</si>
  <si>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</si>
  <si>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</si>
  <si>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</si>
  <si>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</si>
  <si>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</si>
  <si>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</si>
  <si>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</si>
  <si>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</si>
  <si>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</si>
  <si>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</si>
  <si>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</si>
  <si>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</si>
  <si>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</si>
  <si>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</si>
  <si>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</si>
  <si>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</si>
  <si>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</si>
  <si>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</si>
  <si>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</si>
  <si>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</si>
  <si>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</si>
  <si>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</si>
  <si>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</si>
  <si>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</si>
  <si>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</si>
  <si>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</si>
  <si>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</si>
  <si>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</si>
  <si>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</si>
  <si>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</si>
  <si>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</si>
  <si>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</si>
  <si>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</si>
  <si>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</si>
  <si>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</si>
  <si>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</si>
  <si>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</si>
  <si>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</si>
  <si>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</si>
  <si>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</si>
  <si>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</si>
  <si>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</si>
  <si>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</si>
  <si>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</si>
  <si>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</si>
  <si>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</si>
  <si>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</si>
  <si>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</si>
  <si>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</si>
  <si>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</si>
  <si>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</si>
  <si>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</si>
  <si>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</si>
  <si>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</si>
  <si>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</si>
  <si>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</si>
  <si>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</si>
  <si>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</si>
  <si>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</si>
  <si>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</si>
  <si>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</si>
  <si>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</si>
  <si>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</si>
  <si>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</si>
  <si>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</si>
  <si>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</si>
  <si>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</si>
  <si>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</si>
  <si>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</si>
  <si>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</si>
  <si>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</si>
  <si>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</si>
  <si>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</si>
  <si>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</si>
  <si>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</si>
  <si>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</si>
  <si>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</si>
  <si>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</si>
  <si>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</si>
  <si>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</si>
  <si>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</si>
  <si>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</si>
  <si>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</si>
  <si>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</si>
  <si>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</si>
  <si>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</si>
  <si>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</si>
  <si>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</si>
  <si>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</si>
  <si>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</si>
  <si>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</si>
  <si>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</si>
  <si>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</si>
  <si>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</si>
  <si>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</si>
  <si>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</si>
  <si>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</si>
  <si>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</si>
  <si>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</si>
  <si>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</si>
  <si>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</si>
  <si>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</si>
  <si>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</si>
  <si>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</si>
  <si>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</si>
  <si>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</si>
  <si>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</si>
  <si>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</si>
  <si>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</si>
  <si>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</si>
  <si>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</si>
  <si>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</si>
  <si>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</si>
  <si>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</si>
  <si>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</si>
  <si>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</si>
  <si>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</si>
  <si>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</si>
  <si>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</si>
  <si>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</si>
  <si>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</si>
  <si>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</si>
  <si>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</si>
  <si>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</si>
  <si>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</si>
  <si>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</si>
  <si>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</si>
  <si>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</si>
  <si>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</si>
  <si>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</si>
  <si>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</si>
  <si>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</si>
  <si>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</si>
  <si>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</si>
  <si>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</si>
  <si>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</si>
  <si>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</si>
  <si>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</si>
  <si>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</si>
  <si>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</si>
  <si>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</si>
  <si>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</si>
  <si>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</si>
  <si>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</si>
  <si>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</si>
  <si>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</si>
  <si>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</si>
  <si>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</si>
  <si>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</si>
  <si>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</si>
  <si>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</si>
  <si>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</si>
  <si>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</si>
  <si>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</si>
  <si>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</si>
  <si>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</si>
  <si>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</si>
  <si>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</si>
  <si>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</si>
  <si>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</si>
  <si>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</si>
  <si>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</si>
  <si>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</si>
  <si>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</si>
  <si>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</si>
  <si>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</si>
  <si>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</si>
  <si>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</si>
  <si>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</si>
  <si>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</si>
  <si>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</si>
  <si>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</si>
  <si>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</si>
  <si>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</si>
  <si>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</si>
  <si>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</si>
  <si>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</si>
  <si>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</si>
  <si>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</si>
  <si>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</si>
  <si>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</si>
  <si>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</si>
  <si>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</si>
  <si>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</si>
  <si>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</si>
  <si>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</si>
  <si>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</si>
  <si>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</si>
  <si>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</si>
  <si>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</si>
  <si>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</si>
  <si>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</si>
  <si>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</si>
  <si>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</si>
  <si>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</si>
  <si>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</si>
  <si>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</si>
  <si>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</si>
  <si>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</si>
  <si>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</si>
  <si>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</si>
  <si>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</si>
  <si>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</si>
  <si>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</si>
  <si>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</si>
  <si>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</si>
  <si>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</si>
  <si>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</si>
  <si>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</si>
  <si>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</si>
  <si>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</si>
  <si>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</si>
  <si>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</si>
  <si>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</si>
  <si>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</si>
  <si>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</si>
  <si>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</si>
  <si>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</si>
  <si>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</si>
  <si>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</si>
  <si>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</si>
  <si>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</si>
  <si>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</si>
  <si>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</si>
  <si>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</si>
  <si>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</si>
  <si>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</si>
  <si>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</si>
  <si>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</si>
  <si>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</si>
  <si>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</si>
  <si>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</si>
  <si>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</si>
  <si>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</si>
  <si>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</si>
  <si>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</si>
  <si>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</si>
  <si>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</si>
  <si>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</si>
  <si>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</si>
  <si>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</si>
  <si>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</si>
  <si>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</si>
  <si>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</si>
  <si>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</si>
  <si>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</si>
  <si>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</si>
  <si>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</si>
  <si>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</si>
  <si>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</si>
  <si>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</si>
  <si>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</si>
  <si>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</si>
  <si>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</si>
  <si>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</si>
  <si>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</si>
  <si>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</si>
  <si>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</si>
  <si>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</si>
  <si>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</si>
  <si>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</si>
  <si>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</si>
  <si>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</si>
  <si>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</si>
  <si>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</si>
  <si>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</si>
  <si>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</si>
  <si>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</si>
  <si>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</si>
  <si>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</si>
  <si>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</si>
  <si>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</si>
  <si>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</si>
  <si>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</si>
  <si>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</si>
  <si>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</si>
  <si>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</si>
  <si>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</si>
  <si>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</si>
  <si>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</si>
  <si>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</si>
  <si>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</si>
  <si>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</si>
  <si>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</si>
  <si>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</si>
  <si>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</si>
  <si>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</si>
  <si>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</si>
  <si>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</si>
  <si>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</si>
  <si>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</si>
  <si>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</si>
  <si>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</si>
  <si>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</si>
  <si>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</si>
  <si>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</si>
  <si>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</si>
  <si>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</si>
  <si>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</si>
  <si>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</si>
  <si>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</si>
  <si>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</si>
  <si>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</si>
  <si>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</si>
  <si>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</si>
  <si>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</si>
  <si>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</si>
  <si>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</si>
  <si>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</si>
  <si>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</si>
  <si>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</si>
  <si>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</si>
  <si>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</si>
  <si>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</si>
  <si>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</si>
  <si>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</si>
  <si>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</si>
  <si>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</si>
  <si>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</si>
  <si>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</si>
  <si>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</si>
  <si>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</si>
  <si>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</si>
  <si>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</si>
  <si>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</si>
  <si>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</si>
  <si>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</si>
  <si>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</si>
  <si>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</si>
  <si>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</si>
  <si>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</si>
  <si>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</si>
  <si>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</si>
  <si>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</si>
  <si>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</si>
  <si>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</si>
  <si>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</si>
  <si>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</si>
  <si>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</si>
  <si>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</si>
  <si>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</si>
  <si>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</si>
  <si>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</si>
  <si>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</si>
  <si>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</si>
  <si>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</si>
  <si>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</si>
  <si>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</si>
  <si>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</si>
  <si>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</si>
  <si>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</si>
  <si>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</si>
  <si>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</si>
  <si>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</si>
  <si>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</si>
  <si>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</si>
  <si>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</si>
  <si>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</si>
  <si>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</si>
  <si>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</si>
  <si>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</si>
  <si>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</si>
  <si>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</si>
  <si>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</si>
  <si>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</si>
  <si>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</si>
  <si>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</si>
  <si>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</si>
  <si>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</si>
  <si>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</si>
  <si>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</si>
  <si>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</si>
  <si>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</si>
  <si>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</si>
  <si>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</si>
  <si>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</si>
  <si>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</si>
  <si>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</si>
  <si>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</si>
  <si>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</si>
  <si>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</si>
  <si>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</si>
  <si>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</si>
  <si>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</si>
  <si>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</si>
  <si>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</si>
  <si>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</si>
  <si>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</si>
  <si>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</si>
  <si>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</si>
  <si>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</si>
  <si>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</si>
  <si>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</si>
  <si>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</si>
  <si>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</si>
  <si>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</si>
  <si>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</si>
  <si>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</si>
  <si>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</si>
  <si>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</si>
  <si>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</si>
  <si>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</si>
  <si>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</si>
  <si>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</si>
  <si>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</si>
  <si>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</si>
  <si>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</si>
  <si>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</si>
  <si>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</si>
  <si>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</si>
  <si>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</si>
  <si>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</si>
  <si>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</si>
  <si>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</si>
  <si>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</si>
  <si>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</si>
  <si>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</si>
  <si>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</si>
  <si>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</si>
  <si>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</si>
  <si>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</si>
  <si>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</si>
  <si>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</si>
  <si>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</si>
  <si>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</si>
  <si>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</si>
  <si>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</si>
  <si>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</si>
  <si>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</si>
  <si>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</si>
  <si>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</si>
  <si>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</si>
  <si>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</si>
  <si>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</si>
  <si>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</si>
  <si>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</si>
  <si>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</si>
  <si>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</si>
  <si>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</si>
  <si>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</si>
  <si>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</si>
  <si>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</si>
  <si>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</si>
  <si>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</si>
  <si>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</si>
  <si>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</si>
  <si>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</si>
  <si>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</si>
  <si>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</si>
  <si>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</si>
  <si>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</si>
  <si>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</si>
  <si>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</si>
  <si>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</si>
  <si>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</si>
  <si>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</si>
  <si>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</si>
  <si>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</si>
  <si>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</si>
  <si>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</si>
  <si>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</si>
  <si>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</si>
  <si>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</si>
  <si>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</si>
  <si>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</si>
  <si>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</si>
  <si>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</si>
  <si>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</si>
  <si>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</si>
  <si>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</si>
  <si>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</si>
  <si>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</si>
  <si>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</si>
  <si>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</si>
  <si>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</si>
  <si>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</si>
  <si>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</si>
  <si>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</si>
  <si>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</si>
  <si>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</si>
  <si>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</si>
  <si>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</si>
  <si>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</si>
  <si>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</si>
  <si>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</si>
  <si>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</si>
  <si>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</si>
  <si>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</si>
  <si>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</si>
  <si>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</si>
  <si>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</si>
  <si>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</si>
  <si>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</si>
  <si>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</si>
  <si>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</si>
  <si>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</si>
  <si>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</si>
  <si>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</si>
  <si>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</si>
  <si>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</si>
  <si>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</si>
  <si>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</si>
  <si>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</si>
  <si>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</si>
  <si>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</si>
  <si>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</si>
  <si>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</si>
  <si>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</si>
  <si>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</si>
  <si>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</si>
  <si>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</si>
  <si>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</si>
  <si>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</si>
  <si>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</si>
  <si>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</si>
  <si>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</si>
  <si>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</si>
  <si>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</si>
  <si>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</si>
  <si>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</si>
  <si>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</si>
  <si>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</si>
  <si>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</si>
  <si>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</si>
  <si>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</si>
  <si>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</si>
  <si>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</si>
  <si>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</si>
  <si>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</si>
  <si>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</si>
  <si>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</si>
  <si>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</si>
  <si>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</si>
  <si>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</si>
  <si>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</si>
  <si>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</si>
  <si>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</si>
  <si>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</si>
  <si>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</si>
  <si>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</si>
  <si>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</si>
  <si>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</si>
  <si>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</si>
  <si>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</si>
  <si>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</si>
  <si>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</si>
  <si>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</si>
  <si>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</si>
  <si>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</si>
  <si>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</si>
  <si>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</si>
  <si>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</si>
  <si>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</si>
  <si>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</si>
  <si>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</si>
  <si>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</si>
  <si>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</si>
  <si>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</si>
  <si>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</si>
  <si>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</si>
  <si>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</si>
  <si>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</si>
  <si>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</si>
  <si>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</si>
  <si>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</si>
  <si>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</si>
  <si>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</si>
  <si>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</si>
  <si>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</si>
  <si>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</si>
  <si>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</si>
  <si>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</si>
  <si>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</si>
  <si>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</si>
  <si>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</si>
  <si>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</si>
  <si>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</si>
  <si>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</si>
  <si>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</si>
  <si>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</si>
  <si>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</si>
  <si>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</si>
  <si>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</si>
  <si>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</si>
  <si>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</si>
  <si>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</si>
  <si>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</si>
  <si>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</si>
  <si>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</si>
  <si>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</si>
  <si>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</si>
  <si>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</si>
  <si>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</si>
  <si>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</si>
  <si>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</si>
  <si>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</si>
  <si>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</si>
  <si>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</si>
  <si>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</si>
  <si>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</si>
  <si>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</si>
  <si>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</si>
  <si>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</si>
  <si>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</si>
  <si>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</si>
  <si>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</si>
  <si>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</si>
  <si>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</si>
  <si>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</si>
  <si>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</si>
  <si>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</si>
  <si>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</si>
  <si>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</si>
  <si>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</si>
  <si>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</si>
  <si>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</si>
  <si>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</si>
  <si>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</si>
  <si>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</si>
  <si>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</si>
  <si>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</si>
  <si>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</si>
  <si>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</si>
  <si>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</si>
  <si>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</si>
  <si>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</si>
  <si>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</si>
  <si>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</si>
  <si>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</si>
  <si>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</si>
  <si>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</si>
  <si>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</si>
  <si>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</si>
  <si>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</si>
  <si>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</si>
  <si>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</si>
  <si>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</si>
  <si>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</si>
  <si>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</si>
  <si>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</si>
  <si>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</si>
  <si>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</si>
  <si>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</si>
  <si>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</si>
  <si>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</si>
  <si>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</si>
  <si>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</si>
  <si>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</si>
  <si>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</si>
  <si>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</si>
  <si>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</si>
  <si>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</si>
  <si>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</si>
  <si>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</si>
  <si>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</si>
  <si>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</si>
  <si>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</si>
  <si>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</si>
  <si>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</si>
  <si>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</si>
  <si>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</si>
  <si>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</si>
  <si>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</si>
  <si>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</si>
  <si>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</si>
  <si>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</si>
  <si>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</si>
  <si>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</si>
  <si>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</si>
  <si>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</si>
  <si>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</si>
  <si>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</si>
  <si>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</si>
  <si>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</si>
  <si>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</si>
  <si>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</si>
  <si>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</si>
  <si>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</si>
  <si>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</si>
  <si>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</si>
  <si>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</si>
  <si>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</si>
  <si>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</si>
  <si>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</si>
  <si>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</si>
  <si>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</si>
  <si>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</si>
  <si>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</si>
  <si>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</si>
  <si>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</si>
  <si>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</si>
  <si>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</si>
  <si>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</si>
  <si>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</si>
  <si>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</si>
  <si>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</si>
  <si>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</si>
  <si>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</si>
  <si>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</si>
  <si>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</si>
  <si>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</si>
  <si>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</si>
  <si>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</si>
  <si>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</si>
  <si>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</si>
  <si>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</si>
  <si>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</si>
  <si>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</si>
  <si>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</si>
  <si>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</si>
  <si>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</si>
  <si>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</si>
  <si>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</si>
  <si>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</si>
  <si>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</si>
  <si>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</si>
  <si>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</si>
  <si>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</si>
  <si>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</si>
  <si>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</si>
  <si>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</si>
  <si>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</si>
  <si>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</si>
  <si>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</si>
  <si>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</si>
  <si>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</si>
  <si>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</si>
  <si>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</si>
  <si>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</si>
  <si>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</si>
  <si>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</si>
  <si>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</si>
  <si>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</si>
  <si>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</si>
  <si>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</si>
  <si>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</si>
  <si>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</si>
  <si>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</si>
  <si>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</si>
  <si>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</si>
  <si>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</si>
  <si>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</si>
  <si>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</si>
  <si>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</si>
  <si>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</si>
  <si>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</si>
  <si>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</si>
  <si>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</si>
  <si>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</si>
  <si>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</si>
  <si>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</si>
  <si>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</si>
  <si>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</si>
  <si>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</si>
  <si>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</si>
  <si>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</si>
  <si>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</si>
  <si>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</si>
  <si>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</si>
  <si>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</si>
  <si>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</si>
  <si>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</si>
  <si>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</si>
  <si>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</si>
  <si>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</si>
  <si>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</si>
  <si>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</si>
  <si>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</si>
  <si>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</si>
  <si>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</si>
  <si>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</si>
  <si>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</si>
  <si>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</si>
  <si>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</si>
  <si>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</si>
  <si>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</si>
  <si>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</si>
  <si>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</si>
  <si>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</si>
  <si>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</si>
  <si>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</si>
  <si>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</si>
  <si>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</si>
  <si>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</si>
  <si>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</si>
  <si>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</si>
  <si>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</si>
  <si>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</si>
  <si>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</si>
  <si>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</si>
  <si>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</si>
  <si>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</si>
  <si>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</si>
  <si>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</si>
  <si>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</si>
  <si>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</si>
  <si>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</si>
  <si>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</si>
  <si>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</si>
  <si>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</si>
  <si>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</si>
  <si>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</si>
  <si>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</si>
  <si>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</si>
  <si>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</si>
  <si>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</si>
  <si>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</si>
  <si>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</si>
  <si>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</si>
  <si>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</si>
  <si>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</si>
  <si>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</si>
  <si>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</si>
  <si>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</si>
  <si>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</si>
  <si>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</si>
  <si>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</si>
  <si>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</si>
  <si>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</si>
  <si>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</si>
  <si>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</si>
  <si>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</si>
  <si>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</si>
  <si>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</si>
  <si>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</si>
  <si>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</si>
  <si>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</si>
  <si>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</si>
  <si>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</si>
  <si>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</si>
  <si>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</si>
  <si>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</si>
  <si>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</si>
  <si>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</si>
  <si>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</si>
  <si>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</si>
  <si>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</si>
  <si>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</si>
  <si>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</si>
  <si>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</si>
  <si>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</si>
  <si>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</si>
  <si>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</si>
  <si>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</si>
  <si>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</si>
  <si>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</si>
  <si>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</si>
  <si>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</si>
  <si>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</si>
  <si>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</si>
  <si>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</si>
  <si>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</si>
  <si>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</si>
  <si>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</si>
  <si>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</si>
  <si>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</si>
  <si>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</si>
  <si>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</si>
  <si>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</si>
  <si>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</si>
  <si>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</si>
  <si>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</si>
  <si>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</si>
  <si>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</si>
  <si>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</si>
  <si>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</si>
  <si>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</si>
  <si>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</si>
  <si>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</si>
  <si>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</si>
  <si>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</si>
  <si>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</si>
  <si>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</si>
  <si>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</si>
  <si>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</si>
  <si>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</si>
  <si>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</si>
  <si>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</si>
  <si>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</si>
  <si>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</si>
  <si>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</si>
  <si>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</si>
  <si>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</si>
  <si>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</si>
  <si>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</si>
  <si>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</si>
  <si>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</si>
  <si>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</si>
  <si>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</si>
  <si>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</si>
  <si>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</si>
  <si>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</si>
  <si>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</si>
  <si>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</si>
  <si>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</si>
  <si>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</si>
  <si>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</si>
  <si>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</si>
  <si>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</si>
  <si>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</si>
  <si>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</si>
  <si>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</si>
  <si>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</si>
  <si>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</si>
  <si>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</si>
  <si>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</si>
  <si>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</si>
  <si>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</si>
  <si>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</si>
  <si>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</si>
  <si>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</si>
  <si>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</si>
  <si>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</si>
  <si>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</si>
  <si>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</si>
  <si>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</si>
  <si>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</si>
  <si>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</si>
  <si>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</si>
  <si>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</si>
  <si>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</si>
  <si>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</si>
  <si>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</si>
  <si>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</si>
  <si>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</si>
  <si>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</si>
  <si>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</si>
  <si>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</si>
  <si>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</si>
  <si>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</si>
  <si>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</si>
  <si>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</si>
  <si>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</si>
  <si>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</si>
  <si>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</si>
  <si>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</si>
  <si>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</si>
  <si>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</si>
  <si>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</si>
  <si>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</si>
  <si>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</si>
  <si>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</si>
  <si>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</si>
  <si>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</si>
  <si>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</si>
  <si>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</si>
  <si>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</si>
  <si>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</si>
  <si>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</si>
  <si>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</si>
  <si>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</si>
  <si>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</si>
  <si>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</si>
  <si>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</si>
  <si>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</si>
  <si>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</si>
  <si>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</si>
  <si>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</si>
  <si>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</si>
  <si>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</si>
  <si>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</si>
  <si>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</si>
  <si>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</si>
  <si>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</si>
  <si>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</si>
  <si>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</si>
  <si>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</si>
  <si>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</si>
  <si>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</si>
  <si>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</si>
  <si>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</si>
  <si>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</si>
  <si>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</si>
  <si>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</si>
  <si>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</si>
  <si>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</si>
  <si>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</si>
  <si>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</si>
  <si>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</si>
  <si>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</si>
  <si>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</si>
  <si>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</si>
  <si>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</si>
  <si>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</si>
  <si>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</si>
  <si>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</si>
  <si>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</si>
  <si>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</si>
  <si>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</si>
  <si>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</si>
  <si>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</si>
  <si>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</si>
  <si>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</si>
  <si>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</si>
  <si>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</si>
  <si>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</si>
  <si>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</si>
  <si>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</si>
  <si>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</si>
  <si>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</si>
  <si>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</si>
  <si>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</si>
  <si>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</si>
  <si>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</si>
  <si>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</si>
  <si>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</si>
  <si>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</si>
  <si>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</si>
  <si>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</si>
  <si>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</si>
  <si>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</si>
  <si>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</si>
  <si>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</si>
  <si>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</si>
  <si>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</si>
  <si>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</si>
  <si>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</si>
  <si>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</si>
  <si>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</si>
  <si>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</si>
  <si>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</si>
  <si>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</si>
  <si>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</si>
  <si>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</si>
  <si>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</si>
  <si>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</si>
  <si>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</si>
  <si>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</si>
  <si>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</si>
  <si>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</si>
  <si>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</si>
  <si>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</si>
  <si>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</si>
  <si>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</si>
  <si>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</si>
  <si>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</si>
  <si>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</si>
  <si>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</si>
  <si>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</si>
  <si>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</si>
  <si>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</si>
  <si>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</si>
  <si>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</si>
  <si>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</si>
  <si>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</si>
  <si>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</si>
  <si>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</si>
  <si>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</si>
  <si>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</si>
  <si>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</si>
  <si>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</si>
  <si>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</si>
  <si>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</si>
  <si>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</si>
  <si>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</si>
  <si>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</si>
  <si>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</si>
  <si>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</si>
  <si>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</si>
  <si>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</si>
  <si>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</si>
  <si>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</si>
  <si>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</si>
  <si>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</si>
  <si>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</si>
  <si>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</si>
  <si>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</si>
  <si>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</si>
  <si>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</si>
  <si>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</si>
  <si>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</si>
  <si>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</si>
  <si>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</si>
  <si>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</si>
  <si>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</si>
  <si>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</si>
  <si>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</si>
  <si>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</si>
  <si>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</si>
  <si>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</si>
  <si>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</si>
  <si>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</si>
  <si>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</si>
  <si>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</si>
  <si>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</si>
  <si>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</si>
  <si>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</si>
  <si>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</si>
  <si>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</si>
  <si>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</si>
  <si>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</si>
  <si>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</si>
  <si>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</si>
  <si>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</si>
  <si>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</si>
  <si>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</si>
  <si>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</si>
  <si>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</si>
  <si>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</si>
  <si>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</si>
  <si>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</si>
  <si>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</si>
  <si>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</si>
  <si>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</si>
  <si>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</si>
  <si>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</si>
  <si>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</si>
  <si>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</si>
  <si>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</si>
  <si>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</si>
  <si>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</si>
  <si>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</si>
  <si>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</si>
  <si>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</si>
  <si>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</si>
  <si>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</si>
  <si>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</si>
  <si>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</si>
  <si>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</si>
  <si>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</si>
  <si>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</si>
  <si>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</si>
  <si>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</si>
  <si>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</si>
  <si>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</si>
  <si>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</si>
  <si>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</si>
  <si>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</si>
  <si>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</si>
  <si>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</si>
  <si>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</si>
  <si>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</si>
  <si>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</si>
  <si>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</si>
  <si>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</si>
  <si>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</si>
  <si>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</si>
  <si>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</si>
  <si>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</si>
  <si>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</si>
  <si>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</si>
  <si>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</si>
  <si>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</si>
  <si>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</si>
  <si>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</si>
  <si>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</si>
  <si>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</si>
  <si>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</si>
  <si>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</si>
  <si>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</si>
  <si>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</si>
  <si>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</si>
  <si>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</si>
  <si>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</si>
  <si>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</si>
  <si>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</si>
  <si>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</si>
  <si>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</si>
  <si>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</si>
  <si>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</si>
  <si>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</si>
  <si>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</si>
  <si>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</si>
  <si>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</si>
  <si>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</si>
  <si>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</si>
  <si>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</si>
  <si>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</si>
  <si>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</si>
  <si>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</si>
  <si>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</si>
  <si>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</si>
  <si>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</si>
  <si>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</si>
  <si>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</si>
  <si>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</si>
  <si>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</si>
  <si>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</si>
  <si>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</si>
  <si>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</si>
  <si>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</si>
  <si>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</si>
  <si>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</si>
  <si>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</si>
  <si>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</si>
  <si>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</si>
  <si>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</si>
  <si>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</si>
  <si>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</si>
  <si>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</si>
  <si>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</si>
  <si>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</si>
  <si>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</si>
  <si>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</si>
  <si>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</si>
  <si>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</si>
  <si>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</si>
  <si>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</si>
  <si>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</si>
  <si>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</si>
  <si>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</si>
  <si>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</si>
  <si>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</si>
  <si>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</si>
  <si>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</si>
  <si>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</si>
  <si>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</si>
  <si>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</si>
  <si>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</si>
  <si>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</si>
  <si>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</si>
  <si>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</si>
  <si>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</si>
  <si>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</si>
  <si>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</si>
  <si>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</si>
  <si>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</si>
  <si>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</si>
  <si>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</si>
  <si>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</si>
  <si>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</si>
  <si>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</si>
  <si>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</si>
  <si>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</si>
  <si>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</si>
  <si>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</si>
  <si>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</si>
  <si>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</si>
  <si>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</si>
  <si>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</si>
  <si>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</si>
  <si>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</si>
  <si>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</si>
  <si>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</si>
  <si>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</si>
  <si>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</si>
  <si>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</si>
  <si>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</si>
  <si>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</si>
  <si>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</si>
  <si>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</si>
  <si>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</si>
  <si>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</si>
  <si>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</si>
  <si>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</si>
  <si>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</si>
  <si>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</si>
  <si>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</si>
  <si>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</si>
  <si>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</si>
  <si>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</si>
  <si>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</si>
  <si>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</si>
  <si>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</si>
  <si>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</si>
  <si>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</si>
  <si>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</si>
  <si>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</si>
  <si>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</si>
  <si>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</si>
  <si>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</si>
  <si>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</si>
  <si>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</si>
  <si>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</si>
  <si>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</si>
  <si>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</si>
  <si>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</si>
  <si>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</si>
  <si>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</si>
  <si>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</si>
  <si>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</si>
  <si>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</si>
  <si>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</si>
  <si>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</si>
  <si>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</si>
  <si>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</si>
  <si>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</si>
  <si>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</si>
  <si>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</si>
  <si>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</si>
  <si>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</si>
  <si>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</si>
  <si>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</si>
  <si>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</si>
  <si>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</si>
  <si>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</si>
  <si>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</si>
  <si>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</si>
  <si>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</si>
  <si>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</si>
  <si>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</si>
  <si>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</si>
  <si>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</si>
  <si>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</si>
  <si>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</si>
  <si>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</si>
  <si>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</si>
  <si>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</si>
  <si>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</si>
  <si>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</si>
  <si>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</si>
  <si>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</si>
  <si>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</si>
  <si>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</si>
  <si>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</si>
  <si>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</si>
  <si>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</si>
  <si>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</si>
  <si>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</si>
  <si>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</si>
  <si>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</si>
  <si>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</si>
  <si>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</si>
  <si>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</si>
  <si>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</si>
  <si>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</si>
  <si>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</si>
  <si>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</si>
  <si>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</si>
  <si>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</si>
  <si>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</si>
  <si>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</si>
  <si>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</si>
  <si>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</si>
  <si>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</si>
  <si>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</si>
  <si>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</si>
  <si>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</si>
  <si>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</si>
  <si>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</si>
  <si>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</si>
  <si>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</si>
  <si>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</si>
  <si>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</si>
  <si>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</si>
  <si>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</si>
  <si>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</si>
  <si>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</si>
  <si>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</si>
  <si>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</si>
  <si>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</si>
  <si>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</si>
  <si>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</si>
  <si>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</si>
  <si>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</si>
  <si>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</si>
  <si>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</si>
  <si>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</si>
  <si>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</si>
  <si>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</si>
  <si>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</si>
  <si>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</si>
  <si>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</si>
  <si>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</si>
  <si>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</si>
  <si>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</si>
  <si>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</si>
  <si>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</si>
  <si>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</si>
  <si>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</si>
  <si>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</si>
  <si>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</si>
  <si>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</si>
  <si>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</si>
  <si>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</si>
  <si>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</si>
  <si>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</si>
  <si>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</si>
  <si>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</si>
  <si>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</si>
  <si>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</si>
  <si>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</si>
  <si>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</si>
  <si>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</si>
  <si>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</si>
  <si>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</si>
  <si>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</si>
  <si>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</si>
  <si>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</si>
  <si>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</si>
  <si>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</si>
  <si>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</si>
  <si>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</si>
  <si>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</si>
  <si>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</si>
  <si>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</si>
  <si>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</si>
  <si>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</si>
  <si>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</si>
  <si>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</si>
  <si>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</si>
  <si>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</si>
  <si>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</si>
  <si>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</si>
  <si>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</si>
  <si>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</si>
  <si>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</si>
  <si>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</si>
  <si>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</si>
  <si>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</si>
  <si>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</si>
  <si>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</si>
  <si>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</si>
  <si>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</si>
  <si>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</si>
  <si>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</si>
  <si>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</si>
  <si>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</si>
  <si>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</si>
  <si>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</si>
  <si>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</si>
  <si>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</si>
  <si>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</si>
  <si>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</si>
  <si>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</si>
  <si>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</si>
  <si>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</si>
  <si>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</si>
  <si>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</si>
  <si>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</si>
  <si>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</si>
  <si>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</si>
  <si>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</si>
  <si>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</si>
  <si>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</si>
  <si>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</si>
  <si>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</si>
  <si>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</si>
  <si>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</si>
  <si>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</si>
  <si>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</si>
  <si>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</si>
  <si>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</si>
  <si>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</si>
  <si>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</si>
  <si>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</si>
  <si>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</si>
  <si>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</si>
  <si>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</si>
  <si>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</si>
  <si>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</si>
  <si>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</si>
  <si>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</si>
  <si>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</si>
  <si>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</si>
  <si>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</si>
  <si>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</si>
  <si>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</si>
  <si>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</si>
  <si>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</si>
  <si>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</si>
  <si>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</si>
  <si>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</si>
  <si>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</si>
  <si>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</si>
  <si>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</si>
  <si>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</si>
  <si>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</si>
  <si>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</si>
  <si>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</si>
  <si>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</si>
  <si>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</si>
  <si>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</si>
  <si>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</si>
  <si>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</si>
  <si>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</si>
  <si>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</si>
  <si>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</si>
  <si>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</si>
  <si>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</si>
  <si>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</si>
  <si>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</si>
  <si>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</si>
  <si>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</si>
  <si>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</si>
  <si>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</si>
  <si>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</si>
  <si>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</si>
  <si>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</si>
  <si>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</si>
  <si>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</si>
  <si>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</si>
  <si>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</si>
  <si>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</si>
  <si>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</si>
  <si>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</si>
  <si>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</si>
  <si>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</si>
  <si>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</si>
  <si>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</si>
  <si>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</si>
  <si>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</si>
  <si>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</si>
  <si>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</si>
  <si>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</si>
  <si>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</si>
  <si>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</si>
  <si>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</si>
  <si>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</si>
  <si>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</si>
  <si>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</si>
  <si>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</si>
  <si>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</si>
  <si>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</si>
  <si>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</si>
  <si>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</si>
  <si>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</si>
  <si>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</si>
  <si>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</si>
  <si>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</si>
  <si>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</si>
  <si>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</si>
  <si>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</si>
  <si>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</si>
  <si>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</si>
  <si>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</si>
  <si>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</si>
  <si>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</si>
  <si>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</si>
  <si>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</si>
  <si>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</si>
  <si>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</si>
  <si>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</si>
  <si>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</si>
  <si>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</si>
  <si>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</si>
  <si>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</si>
  <si>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</si>
  <si>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</si>
  <si>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</si>
  <si>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</si>
  <si>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</si>
  <si>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</si>
  <si>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</si>
  <si>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</si>
  <si>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</si>
  <si>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</si>
  <si>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</si>
  <si>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</si>
  <si>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</si>
  <si>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</si>
  <si>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</si>
  <si>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</si>
  <si>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</si>
  <si>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</si>
  <si>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</si>
  <si>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</si>
  <si>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</si>
  <si>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</si>
  <si>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</si>
  <si>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</si>
  <si>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</si>
  <si>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</si>
  <si>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</si>
  <si>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</si>
  <si>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</si>
  <si>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</si>
  <si>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</si>
  <si>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</si>
  <si>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</si>
  <si>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</si>
  <si>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</si>
  <si>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</si>
  <si>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</si>
  <si>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</si>
  <si>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</si>
  <si>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</si>
  <si>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</si>
  <si>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</si>
  <si>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</si>
  <si>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</si>
  <si>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</si>
  <si>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</si>
  <si>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</si>
  <si>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</si>
  <si>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</si>
  <si>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</si>
  <si>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</si>
  <si>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</si>
  <si>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</si>
  <si>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</si>
  <si>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</si>
  <si>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</si>
  <si>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</si>
  <si>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</si>
  <si>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</si>
  <si>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</si>
  <si>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</si>
  <si>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</si>
  <si>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</si>
  <si>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</si>
  <si>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</si>
  <si>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</si>
  <si>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</si>
  <si>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</si>
  <si>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</si>
  <si>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</si>
  <si>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</si>
  <si>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</si>
  <si>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</si>
  <si>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</si>
  <si>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</si>
  <si>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</si>
  <si>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</si>
  <si>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</si>
  <si>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</si>
  <si>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</si>
  <si>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</si>
  <si>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</si>
  <si>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</si>
  <si>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</si>
  <si>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</si>
  <si>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</si>
  <si>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</si>
  <si>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</si>
  <si>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</si>
  <si>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</si>
  <si>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</si>
  <si>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</si>
  <si>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</si>
  <si>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</si>
  <si>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</si>
  <si>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</si>
  <si>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</si>
  <si>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</si>
  <si>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</si>
  <si>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</si>
  <si>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</si>
  <si>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</si>
  <si>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</si>
  <si>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</si>
  <si>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</si>
  <si>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</si>
  <si>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</si>
  <si>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</si>
  <si>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</si>
  <si>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</si>
  <si>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</si>
  <si>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</si>
  <si>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</si>
  <si>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</si>
  <si>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</si>
  <si>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</si>
  <si>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</si>
  <si>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</si>
  <si>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</si>
  <si>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</si>
  <si>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</si>
  <si>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</si>
  <si>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</si>
  <si>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</si>
  <si>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</si>
  <si>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</si>
  <si>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</si>
  <si>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</si>
  <si>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</si>
  <si>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</si>
  <si>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</si>
  <si>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</si>
  <si>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</si>
  <si>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</si>
  <si>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</si>
  <si>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</si>
  <si>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</si>
  <si>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</si>
  <si>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</si>
  <si>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</si>
  <si>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</si>
  <si>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</si>
  <si>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</si>
  <si>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</si>
  <si>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</si>
  <si>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</si>
  <si>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</si>
  <si>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</si>
  <si>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</si>
  <si>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</si>
  <si>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</si>
  <si>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</si>
  <si>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</si>
  <si>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</si>
  <si>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</si>
  <si>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</si>
  <si>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</si>
  <si>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</si>
  <si>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</si>
  <si>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</si>
  <si>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</si>
  <si>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</si>
  <si>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</si>
  <si>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</si>
  <si>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</si>
  <si>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</si>
  <si>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</si>
  <si>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</si>
  <si>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</si>
  <si>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</si>
  <si>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</si>
  <si>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</si>
  <si>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</si>
  <si>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</si>
  <si>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</si>
  <si>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</si>
  <si>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</si>
  <si>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</si>
  <si>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</si>
  <si>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</si>
  <si>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</si>
  <si>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</si>
  <si>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</si>
  <si>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</si>
  <si>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</si>
  <si>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</si>
  <si>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</si>
  <si>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</si>
  <si>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</si>
  <si>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</si>
  <si>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</si>
  <si>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</si>
  <si>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</si>
  <si>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</si>
  <si>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</si>
  <si>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</si>
  <si>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</si>
  <si>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</si>
  <si>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</si>
  <si>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</si>
  <si>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</si>
  <si>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</si>
  <si>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</si>
  <si>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</si>
  <si>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</si>
  <si>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</si>
  <si>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</si>
  <si>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</si>
  <si>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</si>
  <si>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</si>
  <si>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</si>
  <si>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</si>
  <si>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</si>
  <si>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</si>
  <si>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</si>
  <si>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</si>
  <si>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</si>
  <si>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</si>
  <si>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</si>
  <si>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</si>
  <si>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</si>
  <si>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</si>
  <si>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</si>
  <si>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</si>
  <si>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</si>
  <si>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</si>
  <si>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</si>
  <si>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</si>
  <si>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</si>
  <si>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</si>
  <si>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</si>
  <si>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</si>
  <si>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</si>
  <si>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</si>
  <si>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</si>
  <si>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</si>
  <si>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</si>
  <si>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</si>
  <si>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</si>
  <si>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</si>
  <si>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</si>
  <si>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</si>
  <si>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</si>
  <si>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</si>
  <si>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</si>
  <si>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</si>
  <si>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</si>
  <si>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</si>
  <si>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</si>
  <si>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</si>
  <si>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</si>
  <si>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</si>
  <si>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</si>
  <si>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</si>
  <si>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</si>
  <si>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</si>
  <si>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</si>
  <si>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</si>
  <si>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</si>
  <si>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</si>
  <si>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</si>
  <si>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</si>
  <si>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</si>
  <si>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</si>
  <si>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</si>
  <si>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</si>
  <si>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</si>
  <si>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</si>
  <si>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</si>
  <si>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</si>
  <si>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</si>
  <si>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</si>
  <si>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</si>
  <si>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</si>
  <si>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</si>
  <si>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</si>
  <si>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</si>
  <si>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</si>
  <si>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</si>
  <si>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</si>
  <si>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</si>
  <si>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</si>
  <si>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</si>
  <si>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</si>
  <si>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</si>
  <si>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</si>
  <si>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</si>
  <si>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</si>
  <si>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</si>
  <si>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</si>
  <si>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</si>
  <si>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</si>
  <si>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</si>
  <si>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</si>
  <si>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</si>
  <si>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</si>
  <si>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</si>
  <si>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</si>
  <si>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</si>
  <si>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</si>
  <si>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</si>
  <si>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</si>
  <si>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</si>
  <si>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</si>
  <si>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</si>
  <si>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</si>
  <si>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</si>
  <si>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</si>
  <si>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</si>
  <si>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</si>
  <si>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</si>
  <si>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</si>
  <si>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</si>
  <si>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</si>
  <si>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</si>
  <si>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</si>
  <si>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</si>
  <si>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</si>
  <si>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</si>
  <si>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</si>
  <si>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</si>
  <si>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</si>
  <si>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</si>
  <si>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</si>
  <si>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</si>
  <si>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</si>
  <si>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</si>
  <si>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</si>
  <si>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</si>
  <si>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</si>
  <si>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</si>
  <si>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</si>
  <si>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</si>
  <si>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</si>
  <si>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</si>
  <si>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</si>
  <si>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</si>
  <si>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</si>
  <si>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</si>
  <si>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</si>
  <si>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</si>
  <si>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</si>
  <si>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</si>
  <si>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</si>
  <si>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</si>
  <si>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</si>
  <si>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</si>
  <si>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</si>
  <si>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</si>
  <si>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</si>
  <si>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</si>
  <si>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</si>
  <si>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</si>
  <si>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</si>
  <si>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</si>
  <si>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</si>
  <si>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</si>
  <si>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</si>
  <si>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</si>
  <si>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</si>
  <si>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</si>
  <si>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</si>
  <si>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</si>
  <si>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</si>
  <si>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</si>
  <si>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</si>
  <si>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</si>
  <si>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</si>
  <si>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</si>
  <si>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</si>
  <si>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</si>
  <si>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</si>
  <si>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</si>
  <si>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</si>
  <si>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</si>
  <si>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</si>
  <si>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</si>
  <si>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</si>
  <si>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</si>
  <si>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</si>
  <si>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</si>
  <si>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</si>
  <si>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</si>
  <si>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</si>
  <si>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</si>
  <si>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</si>
  <si>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</si>
  <si>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</si>
  <si>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</si>
  <si>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</si>
  <si>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</si>
  <si>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</si>
  <si>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</si>
  <si>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</si>
  <si>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</si>
  <si>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</si>
  <si>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</si>
  <si>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</si>
  <si>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</si>
  <si>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</si>
  <si>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</si>
  <si>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</si>
  <si>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</si>
  <si>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</si>
  <si>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</si>
  <si>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</si>
  <si>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</si>
  <si>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</si>
  <si>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</si>
  <si>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</si>
  <si>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</si>
  <si>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</si>
  <si>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</si>
  <si>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</si>
  <si>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</si>
  <si>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</si>
  <si>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</si>
  <si>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</si>
  <si>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</si>
  <si>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</si>
  <si>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</si>
  <si>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</si>
  <si>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</si>
  <si>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</si>
  <si>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</si>
  <si>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</si>
  <si>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</si>
  <si>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</si>
  <si>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</si>
  <si>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</si>
  <si>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</si>
  <si>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</si>
  <si>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</si>
  <si>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</si>
  <si>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</si>
  <si>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</si>
  <si>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</si>
  <si>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</si>
  <si>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</si>
  <si>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</si>
  <si>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</si>
  <si>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</si>
  <si>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</si>
  <si>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</si>
  <si>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</si>
  <si>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</si>
  <si>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</si>
  <si>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</si>
  <si>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</si>
  <si>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</si>
  <si>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</si>
  <si>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</si>
  <si>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</si>
  <si>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</si>
  <si>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</si>
  <si>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</si>
  <si>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</si>
  <si>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</si>
  <si>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</si>
  <si>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</si>
  <si>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</si>
  <si>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</si>
  <si>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</si>
  <si>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</si>
  <si>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</si>
  <si>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</si>
  <si>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</si>
  <si>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</si>
  <si>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</si>
  <si>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</si>
  <si>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</si>
  <si>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</si>
  <si>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</si>
  <si>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</si>
  <si>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</si>
  <si>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</si>
  <si>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</si>
  <si>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</si>
  <si>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</si>
  <si>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</si>
  <si>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</si>
  <si>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</si>
  <si>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</si>
  <si>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</si>
  <si>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</si>
  <si>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</si>
  <si>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</si>
  <si>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</si>
  <si>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</si>
  <si>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</si>
  <si>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</si>
  <si>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</si>
  <si>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</si>
  <si>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</si>
  <si>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</si>
  <si>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</si>
  <si>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</si>
  <si>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</si>
  <si>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</si>
  <si>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</si>
  <si>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</si>
  <si>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</si>
  <si>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</si>
  <si>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</si>
  <si>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</si>
  <si>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</si>
  <si>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</si>
  <si>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</si>
  <si>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</si>
  <si>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</si>
  <si>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</si>
  <si>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</si>
  <si>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</si>
  <si>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</si>
  <si>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</si>
  <si>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</si>
  <si>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</si>
  <si>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</si>
  <si>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</si>
  <si>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</si>
  <si>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</si>
  <si>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</si>
  <si>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</si>
  <si>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</si>
  <si>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</si>
  <si>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</si>
  <si>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</si>
  <si>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</si>
  <si>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</si>
  <si>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</si>
  <si>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</si>
  <si>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</si>
  <si>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</si>
  <si>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</si>
  <si>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</si>
  <si>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</si>
  <si>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</si>
  <si>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</si>
  <si>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</si>
  <si>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</si>
  <si>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</si>
  <si>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</si>
  <si>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</si>
  <si>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</si>
  <si>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</si>
  <si>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</si>
  <si>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</si>
  <si>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</si>
  <si>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</si>
  <si>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</si>
  <si>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</si>
  <si>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</si>
  <si>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</si>
  <si>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</si>
  <si>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</si>
  <si>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</si>
  <si>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</si>
  <si>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</si>
  <si>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</si>
  <si>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</si>
  <si>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</si>
  <si>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</si>
  <si>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</si>
  <si>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</si>
  <si>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</si>
  <si>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</si>
  <si>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</si>
  <si>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</si>
  <si>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</si>
  <si>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</si>
  <si>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</si>
  <si>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</si>
  <si>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</si>
  <si>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</si>
  <si>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</si>
  <si>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</si>
  <si>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</si>
  <si>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</si>
  <si>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</si>
  <si>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</si>
  <si>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</si>
  <si>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</si>
  <si>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</si>
  <si>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</si>
  <si>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</si>
  <si>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</si>
  <si>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</si>
  <si>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</si>
  <si>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</si>
  <si>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</si>
  <si>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</si>
  <si>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</si>
  <si>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</si>
  <si>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</si>
  <si>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</si>
  <si>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</si>
  <si>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</si>
  <si>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</si>
  <si>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</si>
  <si>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</si>
  <si>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</si>
  <si>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</si>
  <si>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</si>
  <si>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</si>
  <si>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</si>
  <si>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</si>
  <si>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</si>
  <si>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</si>
  <si>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</si>
  <si>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</si>
  <si>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</si>
  <si>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</si>
  <si>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</si>
  <si>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</si>
  <si>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</si>
  <si>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</si>
  <si>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</si>
  <si>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</si>
  <si>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</si>
  <si>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</si>
  <si>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</si>
  <si>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</si>
  <si>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</si>
  <si>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</si>
  <si>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</si>
  <si>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</si>
  <si>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</si>
  <si>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</si>
  <si>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</si>
  <si>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</si>
  <si>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</si>
  <si>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</si>
  <si>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</si>
  <si>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</si>
  <si>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</si>
  <si>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</si>
  <si>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</si>
  <si>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</si>
  <si>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</si>
  <si>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</si>
  <si>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</si>
  <si>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</si>
  <si>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</si>
  <si>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</si>
  <si>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</si>
  <si>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</si>
  <si>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</si>
  <si>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</si>
  <si>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</si>
  <si>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</si>
  <si>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</si>
  <si>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</si>
  <si>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</si>
  <si>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</si>
  <si>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</si>
  <si>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</si>
  <si>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</si>
  <si>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</si>
  <si>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</si>
  <si>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</si>
  <si>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</si>
  <si>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</si>
  <si>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</si>
  <si>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</si>
  <si>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</si>
  <si>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</si>
  <si>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</si>
  <si>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</si>
  <si>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</si>
  <si>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</si>
  <si>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</si>
  <si>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</si>
  <si>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</si>
  <si>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</si>
  <si>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</si>
  <si>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</si>
  <si>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</si>
  <si>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</si>
  <si>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</si>
  <si>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</si>
  <si>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</si>
  <si>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</si>
  <si>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</si>
  <si>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</si>
  <si>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</si>
  <si>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</si>
  <si>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</si>
  <si>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</si>
  <si>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</si>
  <si>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</si>
  <si>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</si>
  <si>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</si>
  <si>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</si>
  <si>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</si>
  <si>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</si>
  <si>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</si>
  <si>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</si>
  <si>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</si>
  <si>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</si>
  <si>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</si>
  <si>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</si>
  <si>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</si>
  <si>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</si>
  <si>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</si>
  <si>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</si>
  <si>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</si>
  <si>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</si>
  <si>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</si>
  <si>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</si>
  <si>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</si>
  <si>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</si>
  <si>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</si>
  <si>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</si>
  <si>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</si>
  <si>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</si>
  <si>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</si>
  <si>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</si>
  <si>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</si>
  <si>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</si>
  <si>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</si>
  <si>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</si>
  <si>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</si>
  <si>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</si>
  <si>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</si>
  <si>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</si>
  <si>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</si>
  <si>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</si>
  <si>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</si>
  <si>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</si>
  <si>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</si>
  <si>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</si>
  <si>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</si>
  <si>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</si>
  <si>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</si>
  <si>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</si>
  <si>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</si>
  <si>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</si>
  <si>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</si>
  <si>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</si>
  <si>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</si>
  <si>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</si>
  <si>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</si>
  <si>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</si>
  <si>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</si>
  <si>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</si>
  <si>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</si>
  <si>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</si>
  <si>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</si>
  <si>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</si>
  <si>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</si>
  <si>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</si>
  <si>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</si>
  <si>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</si>
  <si>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</si>
  <si>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</si>
  <si>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</si>
  <si>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</si>
  <si>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</si>
  <si>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</si>
  <si>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</si>
  <si>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</si>
  <si>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</si>
  <si>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</si>
  <si>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</si>
  <si>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</si>
  <si>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</si>
  <si>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</si>
  <si>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</si>
  <si>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</si>
  <si>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</si>
  <si>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</si>
  <si>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</si>
  <si>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</si>
  <si>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</si>
  <si>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</si>
  <si>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</si>
  <si>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</si>
  <si>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</si>
  <si>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</si>
  <si>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</si>
  <si>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</si>
  <si>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</si>
  <si>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</si>
  <si>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</si>
  <si>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</si>
  <si>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</si>
  <si>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</si>
  <si>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</si>
  <si>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</si>
  <si>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</si>
  <si>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</si>
  <si>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</si>
  <si>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</si>
  <si>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</si>
  <si>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</si>
  <si>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</si>
  <si>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</si>
  <si>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</si>
  <si>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</si>
  <si>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</si>
  <si>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</si>
  <si>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</si>
  <si>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</si>
  <si>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</si>
  <si>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</si>
  <si>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</si>
  <si>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</si>
  <si>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</si>
  <si>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</si>
  <si>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</si>
  <si>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</si>
  <si>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</si>
  <si>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</si>
  <si>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</si>
  <si>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</si>
  <si>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</si>
  <si>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</si>
  <si>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</si>
  <si>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</si>
  <si>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</si>
  <si>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</si>
  <si>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</si>
  <si>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</si>
  <si>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</si>
  <si>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</si>
  <si>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</si>
  <si>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</si>
  <si>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</si>
  <si>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</si>
  <si>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</si>
  <si>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</si>
  <si>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</si>
  <si>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</si>
  <si>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</si>
  <si>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</si>
  <si>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</si>
  <si>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</si>
  <si>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</si>
  <si>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</si>
  <si>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</si>
  <si>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</si>
  <si>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</si>
  <si>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</si>
  <si>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</si>
  <si>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</si>
  <si>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</si>
  <si>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</si>
  <si>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</si>
  <si>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</si>
  <si>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</si>
  <si>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</si>
  <si>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</si>
  <si>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</si>
  <si>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</si>
  <si>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</si>
  <si>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</si>
  <si>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</si>
  <si>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</si>
  <si>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</si>
  <si>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</si>
  <si>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</si>
  <si>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</si>
  <si>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</si>
  <si>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</si>
  <si>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</si>
  <si>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</si>
  <si>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</si>
  <si>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</si>
  <si>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</si>
  <si>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</si>
  <si>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</si>
  <si>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</si>
  <si>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</si>
  <si>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</si>
  <si>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</si>
  <si>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</si>
  <si>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</si>
  <si>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</si>
  <si>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</si>
  <si>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</si>
  <si>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</si>
  <si>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</si>
  <si>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</si>
  <si>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</si>
  <si>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</si>
  <si>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</si>
  <si>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</si>
  <si>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</si>
  <si>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</si>
  <si>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</si>
  <si>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</si>
  <si>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</si>
  <si>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</si>
  <si>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</si>
  <si>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</si>
  <si>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</si>
  <si>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</si>
  <si>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</si>
  <si>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</si>
  <si>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</si>
  <si>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</si>
  <si>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</si>
  <si>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</si>
  <si>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</si>
  <si>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</si>
  <si>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</si>
  <si>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</si>
  <si>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</si>
  <si>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</si>
  <si>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</si>
  <si>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</si>
  <si>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</si>
  <si>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</si>
  <si>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</si>
  <si>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</si>
  <si>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</si>
  <si>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</si>
  <si>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</si>
  <si>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</si>
  <si>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</si>
  <si>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</si>
  <si>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</si>
  <si>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</si>
  <si>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</si>
  <si>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</si>
  <si>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</si>
  <si>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</si>
  <si>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</si>
  <si>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</si>
  <si>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</si>
  <si>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</si>
  <si>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</si>
  <si>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</si>
  <si>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</si>
  <si>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</si>
  <si>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</si>
  <si>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</si>
  <si>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</si>
  <si>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</si>
  <si>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</si>
  <si>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</si>
  <si>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</si>
  <si>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</si>
  <si>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</si>
  <si>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</si>
  <si>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</si>
  <si>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</si>
  <si>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</si>
  <si>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</si>
  <si>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</si>
  <si>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</si>
  <si>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</si>
  <si>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</si>
  <si>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</si>
  <si>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</si>
  <si>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</si>
  <si>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</si>
  <si>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</si>
  <si>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</si>
  <si>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</si>
  <si>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</si>
  <si>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</si>
  <si>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</si>
  <si>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</si>
  <si>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</si>
  <si>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</si>
  <si>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</si>
  <si>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</si>
  <si>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</si>
  <si>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</si>
  <si>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</si>
  <si>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</si>
  <si>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</si>
  <si>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</si>
  <si>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</si>
  <si>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</si>
  <si>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</si>
  <si>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</si>
  <si>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</si>
  <si>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</si>
  <si>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</si>
  <si>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</si>
  <si>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</si>
  <si>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</si>
  <si>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</si>
  <si>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</si>
  <si>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</si>
  <si>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</si>
  <si>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</si>
  <si>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</si>
  <si>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</si>
  <si>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</si>
  <si>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</si>
  <si>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</si>
  <si>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</si>
  <si>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</si>
  <si>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</si>
  <si>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</si>
  <si>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</si>
  <si>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</si>
  <si>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</si>
  <si>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</si>
  <si>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</si>
  <si>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</si>
  <si>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</si>
  <si>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</si>
  <si>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</si>
  <si>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</si>
  <si>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</si>
  <si>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</si>
  <si>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</si>
  <si>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</si>
  <si>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</si>
  <si>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</si>
  <si>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</si>
  <si>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</si>
  <si>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</si>
  <si>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</si>
  <si>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</si>
  <si>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</si>
  <si>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</si>
  <si>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</si>
  <si>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</si>
  <si>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</si>
  <si>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</si>
  <si>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</si>
  <si>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</si>
  <si>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</si>
  <si>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</si>
  <si>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</si>
  <si>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</si>
  <si>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</si>
  <si>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</si>
  <si>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</si>
  <si>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</si>
  <si>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</si>
  <si>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</si>
  <si>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</si>
  <si>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</si>
  <si>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</si>
  <si>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</si>
  <si>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</si>
  <si>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</si>
  <si>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</si>
  <si>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</si>
  <si>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</si>
  <si>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</si>
  <si>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</si>
  <si>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</si>
  <si>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</si>
  <si>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</si>
  <si>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</si>
  <si>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</si>
  <si>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</si>
  <si>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</si>
  <si>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</si>
  <si>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</si>
  <si>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</si>
  <si>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</si>
  <si>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</si>
  <si>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</si>
  <si>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</si>
  <si>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</si>
  <si>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</si>
  <si>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</si>
  <si>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</si>
  <si>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</si>
  <si>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</si>
  <si>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</si>
  <si>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</si>
  <si>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</si>
  <si>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</si>
  <si>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</si>
  <si>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</si>
  <si>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</si>
  <si>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</si>
  <si>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</si>
  <si>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</si>
  <si>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</si>
  <si>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</si>
  <si>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</si>
  <si>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</si>
  <si>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</si>
  <si>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</si>
  <si>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</si>
  <si>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</si>
  <si>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</si>
  <si>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</si>
  <si>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</si>
  <si>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</si>
  <si>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</si>
  <si>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</si>
  <si>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</si>
  <si>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</si>
  <si>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</si>
  <si>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</si>
  <si>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</si>
  <si>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</si>
  <si>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</si>
  <si>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</si>
  <si>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</si>
  <si>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</si>
  <si>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</si>
  <si>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</si>
  <si>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</si>
  <si>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</si>
  <si>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</si>
  <si>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</si>
  <si>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</si>
  <si>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</si>
  <si>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</si>
  <si>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</si>
  <si>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</si>
  <si>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</si>
  <si>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</si>
  <si>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</si>
  <si>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</si>
  <si>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</si>
  <si>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</si>
  <si>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</si>
  <si>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</si>
  <si>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</si>
  <si>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</si>
  <si>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</si>
  <si>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</si>
  <si>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</si>
  <si>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</si>
  <si>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</si>
  <si>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</si>
  <si>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</si>
  <si>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</si>
  <si>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</si>
  <si>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</si>
  <si>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</si>
  <si>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</si>
  <si>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</si>
  <si>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</si>
  <si>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</si>
  <si>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</si>
  <si>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</si>
  <si>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</si>
  <si>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</si>
  <si>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</si>
  <si>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</si>
  <si>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</si>
  <si>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</si>
  <si>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</si>
  <si>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</si>
  <si>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</si>
  <si>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</si>
  <si>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</si>
  <si>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</si>
  <si>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</si>
  <si>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</si>
  <si>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</si>
  <si>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</si>
  <si>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</si>
  <si>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</si>
  <si>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</si>
  <si>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</si>
  <si>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</si>
  <si>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</si>
  <si>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</si>
  <si>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</si>
  <si>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</si>
  <si>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</si>
  <si>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</si>
  <si>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</si>
  <si>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</si>
  <si>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</si>
  <si>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</si>
  <si>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</si>
  <si>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</si>
  <si>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</si>
  <si>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</si>
  <si>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</si>
  <si>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</si>
  <si>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</si>
  <si>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</si>
  <si>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</si>
  <si>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</si>
  <si>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</si>
  <si>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</si>
  <si>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</si>
  <si>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</si>
  <si>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</si>
  <si>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</si>
  <si>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</si>
  <si>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</si>
  <si>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</si>
  <si>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</si>
  <si>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</si>
  <si>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</si>
  <si>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</si>
  <si>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</si>
  <si>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</si>
  <si>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</si>
  <si>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</si>
  <si>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</si>
  <si>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</si>
  <si>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</si>
  <si>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</si>
  <si>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</si>
  <si>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</si>
  <si>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</si>
  <si>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</si>
  <si>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</si>
  <si>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</si>
  <si>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</si>
  <si>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</si>
  <si>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</si>
  <si>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</si>
  <si>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</si>
  <si>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</si>
  <si>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</si>
  <si>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</si>
  <si>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</si>
  <si>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</si>
  <si>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</si>
  <si>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</si>
  <si>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</si>
  <si>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</si>
  <si>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</si>
  <si>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</si>
  <si>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</si>
  <si>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</si>
  <si>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</si>
  <si>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</si>
  <si>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</si>
  <si>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</si>
  <si>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</si>
  <si>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</si>
  <si>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</si>
  <si>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</si>
  <si>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</si>
  <si>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</si>
  <si>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</si>
  <si>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</si>
  <si>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</si>
  <si>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</si>
  <si>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</si>
  <si>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</si>
  <si>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</si>
  <si>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</si>
  <si>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</si>
  <si>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</si>
  <si>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</si>
  <si>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</si>
  <si>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</si>
  <si>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</si>
  <si>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</si>
  <si>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</si>
  <si>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</si>
  <si>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</si>
  <si>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</si>
  <si>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</si>
  <si>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</si>
  <si>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</si>
  <si>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</si>
  <si>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</si>
  <si>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</si>
  <si>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</si>
  <si>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</si>
  <si>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</si>
  <si>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</si>
  <si>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</si>
  <si>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</si>
  <si>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</si>
  <si>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</si>
  <si>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</si>
  <si>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</si>
  <si>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</si>
  <si>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</si>
  <si>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</si>
  <si>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</si>
  <si>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</si>
  <si>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</si>
  <si>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</si>
  <si>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</si>
  <si>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</si>
  <si>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</si>
  <si>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</si>
  <si>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</si>
  <si>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</si>
  <si>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</si>
  <si>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</si>
  <si>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</si>
  <si>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</si>
  <si>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</si>
  <si>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</si>
  <si>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</si>
  <si>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</si>
  <si>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</si>
  <si>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</si>
  <si>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</si>
  <si>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</si>
  <si>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</si>
  <si>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</si>
  <si>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</si>
  <si>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</si>
  <si>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</si>
  <si>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</si>
  <si>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</si>
  <si>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</si>
  <si>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</si>
  <si>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</si>
  <si>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</si>
  <si>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</si>
  <si>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</si>
  <si>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</si>
  <si>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</si>
  <si>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</si>
  <si>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</si>
  <si>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</si>
  <si>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</si>
  <si>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</si>
  <si>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</si>
  <si>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</si>
  <si>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</si>
  <si>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</si>
  <si>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</si>
  <si>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</si>
  <si>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</si>
  <si>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</si>
  <si>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</si>
  <si>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</si>
  <si>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</si>
  <si>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</si>
  <si>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</si>
  <si>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</si>
  <si>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</si>
  <si>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</si>
  <si>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</si>
  <si>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</si>
  <si>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</si>
  <si>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</si>
  <si>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</si>
  <si>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</si>
  <si>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</si>
  <si>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</si>
  <si>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</si>
  <si>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</si>
  <si>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</si>
  <si>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</si>
  <si>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</si>
  <si>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</si>
  <si>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</si>
  <si>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</si>
  <si>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</si>
  <si>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</si>
  <si>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</si>
  <si>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</si>
  <si>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</si>
  <si>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</si>
  <si>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</si>
  <si>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</si>
  <si>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</si>
  <si>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</si>
  <si>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</si>
  <si>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</si>
  <si>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</si>
  <si>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</si>
  <si>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</si>
  <si>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</si>
  <si>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</si>
  <si>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</si>
  <si>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</si>
  <si>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</si>
  <si>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</si>
  <si>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</si>
  <si>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</si>
  <si>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</si>
  <si>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</si>
  <si>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</si>
  <si>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</si>
  <si>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</si>
  <si>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</si>
  <si>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</si>
  <si>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</si>
  <si>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</si>
  <si>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</si>
  <si>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</si>
  <si>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</si>
  <si>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</si>
  <si>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</si>
  <si>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</si>
  <si>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</si>
  <si>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</si>
  <si>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</si>
  <si>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</si>
  <si>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</si>
  <si>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</si>
  <si>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</si>
  <si>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</si>
  <si>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</si>
  <si>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</si>
  <si>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</si>
  <si>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</si>
  <si>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</si>
  <si>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</si>
  <si>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</si>
  <si>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</si>
  <si>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</si>
  <si>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</si>
  <si>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</si>
  <si>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</si>
  <si>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</si>
  <si>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</si>
  <si>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</si>
  <si>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</si>
  <si>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</si>
  <si>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</si>
  <si>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</si>
  <si>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</si>
  <si>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</si>
  <si>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</si>
  <si>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</si>
  <si>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</si>
  <si>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</si>
  <si>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</si>
  <si>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</si>
  <si>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</si>
  <si>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</si>
  <si>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</si>
  <si>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</si>
  <si>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</si>
  <si>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</si>
  <si>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</si>
  <si>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</si>
  <si>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</si>
  <si>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</si>
  <si>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</si>
  <si>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</si>
  <si>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</si>
  <si>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</si>
  <si>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</si>
  <si>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</si>
  <si>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</si>
  <si>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</si>
  <si>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</si>
  <si>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</si>
  <si>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</si>
  <si>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</si>
  <si>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</si>
  <si>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</si>
  <si>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</si>
  <si>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</si>
  <si>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</si>
  <si>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</si>
  <si>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</si>
  <si>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</si>
  <si>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</si>
  <si>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</si>
  <si>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</si>
  <si>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</si>
  <si>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</si>
  <si>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</si>
  <si>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</si>
  <si>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</si>
  <si>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</si>
  <si>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</si>
  <si>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</si>
  <si>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</si>
  <si>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</si>
  <si>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</si>
  <si>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</si>
  <si>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</si>
  <si>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</si>
  <si>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</si>
  <si>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</si>
  <si>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</si>
  <si>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</si>
  <si>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</si>
  <si>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</si>
  <si>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</si>
  <si>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</si>
  <si>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</si>
  <si>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</si>
  <si>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</si>
  <si>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</si>
  <si>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</si>
  <si>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</si>
  <si>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</si>
  <si>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</si>
  <si>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</si>
  <si>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</si>
  <si>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</si>
  <si>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</si>
  <si>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</si>
  <si>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</si>
  <si>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</si>
  <si>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</si>
  <si>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</si>
  <si>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</si>
  <si>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</si>
  <si>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</si>
  <si>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</si>
  <si>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</si>
  <si>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</si>
  <si>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</si>
  <si>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</si>
  <si>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</si>
  <si>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</si>
  <si>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</si>
  <si>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</si>
  <si>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</si>
  <si>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</si>
  <si>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</si>
  <si>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</si>
  <si>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</si>
  <si>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</si>
  <si>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</si>
  <si>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</si>
  <si>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</si>
  <si>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</si>
  <si>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</si>
  <si>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</si>
  <si>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</si>
  <si>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</si>
  <si>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</si>
  <si>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</si>
  <si>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</si>
  <si>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</si>
  <si>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</si>
  <si>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</si>
  <si>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</si>
  <si>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</si>
  <si>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</si>
  <si>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</si>
  <si>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</si>
  <si>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</si>
  <si>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</si>
  <si>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</si>
  <si>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</si>
  <si>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</si>
  <si>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</si>
  <si>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</si>
  <si>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</si>
  <si>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</si>
  <si>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</si>
  <si>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</si>
  <si>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</si>
  <si>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</si>
  <si>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</si>
  <si>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</si>
  <si>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</si>
  <si>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</si>
  <si>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</si>
  <si>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</si>
  <si>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</si>
  <si>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</si>
  <si>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</si>
  <si>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</si>
  <si>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</si>
  <si>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</si>
  <si>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</si>
  <si>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</si>
  <si>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</si>
  <si>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</si>
  <si>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</si>
  <si>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</si>
  <si>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</si>
  <si>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</si>
  <si>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</si>
  <si>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</si>
  <si>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</si>
  <si>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</si>
  <si>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</si>
  <si>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</si>
  <si>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</si>
  <si>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</si>
  <si>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</si>
  <si>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</si>
  <si>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</si>
  <si>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</si>
  <si>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</si>
  <si>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</si>
  <si>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</si>
  <si>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</si>
  <si>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</si>
  <si>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</si>
  <si>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</si>
  <si>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</si>
  <si>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</si>
  <si>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</si>
  <si>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</si>
  <si>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</si>
  <si>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</si>
  <si>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</si>
  <si>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</si>
  <si>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</si>
  <si>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</si>
  <si>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</si>
  <si>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</si>
  <si>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</si>
  <si>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</si>
  <si>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</si>
  <si>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</si>
  <si>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</si>
  <si>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</si>
  <si>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</si>
  <si>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</si>
  <si>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</si>
  <si>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</si>
  <si>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</si>
  <si>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</si>
  <si>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</si>
  <si>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</si>
  <si>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</si>
  <si>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</si>
  <si>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</si>
  <si>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</si>
  <si>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</si>
  <si>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</si>
  <si>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</si>
  <si>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</si>
  <si>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</si>
  <si>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</si>
  <si>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</si>
  <si>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</si>
  <si>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</si>
  <si>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</si>
  <si>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</si>
  <si>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</si>
  <si>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</si>
  <si>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</si>
  <si>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</si>
  <si>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</si>
  <si>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</si>
  <si>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</si>
  <si>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</si>
  <si>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</si>
  <si>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</si>
  <si>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</si>
  <si>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</si>
  <si>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</si>
  <si>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</si>
  <si>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</si>
  <si>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</si>
  <si>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</si>
  <si>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</si>
  <si>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</si>
  <si>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</si>
  <si>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</si>
  <si>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</si>
  <si>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</si>
  <si>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</si>
  <si>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</si>
  <si>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</si>
  <si>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</si>
  <si>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</si>
  <si>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</si>
  <si>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</si>
  <si>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</si>
  <si>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</si>
  <si>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</si>
  <si>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</si>
  <si>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</si>
  <si>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</si>
  <si>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</si>
  <si>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</si>
  <si>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</si>
  <si>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</si>
  <si>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</si>
  <si>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</si>
  <si>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</si>
  <si>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</si>
  <si>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</si>
  <si>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</si>
  <si>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</si>
  <si>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</si>
  <si>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</si>
  <si>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</si>
  <si>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</si>
  <si>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</si>
  <si>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</si>
  <si>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</si>
  <si>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</si>
  <si>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</si>
  <si>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</si>
  <si>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</si>
  <si>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</si>
  <si>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</si>
  <si>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</si>
  <si>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</si>
  <si>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</si>
  <si>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</si>
  <si>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</si>
  <si>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</si>
  <si>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</si>
  <si>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</si>
  <si>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</si>
  <si>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</si>
  <si>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</si>
  <si>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</si>
  <si>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</si>
  <si>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</si>
  <si>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</si>
  <si>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</si>
  <si>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</si>
  <si>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</si>
  <si>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</si>
  <si>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</si>
  <si>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</si>
  <si>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</si>
  <si>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</si>
  <si>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</si>
  <si>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</si>
  <si>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</si>
  <si>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</si>
  <si>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</si>
  <si>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</si>
  <si>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</si>
  <si>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</si>
  <si>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</si>
  <si>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</si>
  <si>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</si>
  <si>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</si>
  <si>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</si>
  <si>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</si>
  <si>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</si>
  <si>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</si>
  <si>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</si>
  <si>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</si>
  <si>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</si>
  <si>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</si>
  <si>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</si>
  <si>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</si>
  <si>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</si>
  <si>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</si>
  <si>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</si>
  <si>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</si>
  <si>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</si>
  <si>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</si>
  <si>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</si>
  <si>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</si>
  <si>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</si>
  <si>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</si>
  <si>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</si>
  <si>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</si>
  <si>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</si>
  <si>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</si>
  <si>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</si>
  <si>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</si>
  <si>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</si>
  <si>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</si>
  <si>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</si>
  <si>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</si>
  <si>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</si>
  <si>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</si>
  <si>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</si>
  <si>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</si>
  <si>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</si>
  <si>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</si>
  <si>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</si>
  <si>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</si>
  <si>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</si>
  <si>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</si>
  <si>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</si>
  <si>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</si>
  <si>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</si>
  <si>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</si>
  <si>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</si>
  <si>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</si>
  <si>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</si>
  <si>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</si>
  <si>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</si>
  <si>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</si>
  <si>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</si>
  <si>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</si>
  <si>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</si>
  <si>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</si>
  <si>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</si>
  <si>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</si>
  <si>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</si>
  <si>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</si>
  <si>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</si>
  <si>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</si>
  <si>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</si>
  <si>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</si>
  <si>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</si>
  <si>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</si>
  <si>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</si>
  <si>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</si>
  <si>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</si>
  <si>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</si>
  <si>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</si>
  <si>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</si>
  <si>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</si>
  <si>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</si>
  <si>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</si>
  <si>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</si>
  <si>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</si>
  <si>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</si>
  <si>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</si>
  <si>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</si>
  <si>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</si>
  <si>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</si>
  <si>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</si>
  <si>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</si>
  <si>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</si>
  <si>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</si>
  <si>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</si>
  <si>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</si>
  <si>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</si>
  <si>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</si>
  <si>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</si>
  <si>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</si>
  <si>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</si>
  <si>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</si>
  <si>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</si>
  <si>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</si>
  <si>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</si>
  <si>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</si>
  <si>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</si>
  <si>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</si>
  <si>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</si>
  <si>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</si>
  <si>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</si>
  <si>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</si>
  <si>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</si>
  <si>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</si>
  <si>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</si>
  <si>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</si>
  <si>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</si>
  <si>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</si>
  <si>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</si>
  <si>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</si>
  <si>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</si>
  <si>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</si>
  <si>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</si>
  <si>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</si>
  <si>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</si>
  <si>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</si>
  <si>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</si>
  <si>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</si>
  <si>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</si>
  <si>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</si>
  <si>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</si>
  <si>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</si>
  <si>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</si>
  <si>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</si>
  <si>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</si>
  <si>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</si>
  <si>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</si>
  <si>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</si>
  <si>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</si>
  <si>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</si>
  <si>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</si>
  <si>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</si>
  <si>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</si>
  <si>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</si>
  <si>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</si>
  <si>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</si>
  <si>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</si>
  <si>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</si>
  <si>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</si>
  <si>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</si>
  <si>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</si>
  <si>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</si>
  <si>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</si>
  <si>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</si>
  <si>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</si>
  <si>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</si>
  <si>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</si>
  <si>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</si>
  <si>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</si>
  <si>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</si>
  <si>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</si>
  <si>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</si>
  <si>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</si>
  <si>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</si>
  <si>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</si>
  <si>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</si>
  <si>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</si>
  <si>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</si>
  <si>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</si>
  <si>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</si>
  <si>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</si>
  <si>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</si>
  <si>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</si>
  <si>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</si>
  <si>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</si>
  <si>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</si>
  <si>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</si>
  <si>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</si>
  <si>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</si>
  <si>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</si>
  <si>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</si>
  <si>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</si>
  <si>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</si>
  <si>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</si>
  <si>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</si>
  <si>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</si>
  <si>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</si>
  <si>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</si>
  <si>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</si>
  <si>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</si>
  <si>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</si>
  <si>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</si>
  <si>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</si>
  <si>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</si>
  <si>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</si>
  <si>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</si>
  <si>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</si>
  <si>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</si>
  <si>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</si>
  <si>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</si>
  <si>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</si>
  <si>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</si>
  <si>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</si>
  <si>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</si>
  <si>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</si>
  <si>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</si>
  <si>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</si>
  <si>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</si>
  <si>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</si>
  <si>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</si>
  <si>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</si>
  <si>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</si>
  <si>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</si>
  <si>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</si>
  <si>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</si>
  <si>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</si>
  <si>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</si>
  <si>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</si>
  <si>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</si>
  <si>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</si>
  <si>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</si>
  <si>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</si>
  <si>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</si>
  <si>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</si>
  <si>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</si>
  <si>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</si>
  <si>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</si>
  <si>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</si>
  <si>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</si>
  <si>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</si>
  <si>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</si>
  <si>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</si>
  <si>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</si>
  <si>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</si>
  <si>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</si>
  <si>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</si>
  <si>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</si>
  <si>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</si>
  <si>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</si>
  <si>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</si>
  <si>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</si>
  <si>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</si>
  <si>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</si>
  <si>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PCM-20251110-00000057</t>
  </si>
  <si>
    <t xml:space="preserve">EM team at site checking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</si>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</sst>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7" totalsRowShown="0" headerRowDxfId="31" dataDxfId="30" headerRowBorderDxfId="28" tableBorderDxfId="29">
  <autoFilter ref="A1:L2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308.11394999999902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45971.062375925925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45971.062375925925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45971.062375925925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45971.062375925925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45971.062375925925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45971.062375925925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45971.062375925925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45971.062375925925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45971.062375925925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45971.062375925925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45971.062375925925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45971.062375925925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45971.062375925925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45971.062375925925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45971.062375925925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45971.062375925925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45971.062375925925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45971.062375925925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45971.062375925925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45971.062375925925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45971.062375925925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45971.062375925925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45971.062375925925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45971.062375925925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45971.062375925925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45971.062375925925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45971.062375925925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45971.062375925925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45971.062375925925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45971.062375925925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45971.062375925925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45971.062375925925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45971.062375925925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45971.062375925925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45971.062375925925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45971.062375925925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45971.062375925925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45971.062375925925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45971.062375925925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45971.062375925925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45971.062375925925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45971.062375925925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45971.062375925925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45971.062375925925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45971.062375925925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45971.062375925925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45971.062375925925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45971.062375925925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45971.062375925925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45971.062375925925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45971.062375925925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45971.062375925925</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45971.062375925925</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146.06253796296369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45971.062375925925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45971.062375925925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45971.062375925925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45971.062375925925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45971.062375925925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45971.062375925925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45971.062375925925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45971.062375925925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45971.062375925925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45971.062375925925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45971.062375925925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45971.062375925925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45971.062375925925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45971.062375925925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45971.062375925925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45971.062375925925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45971.062375925925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45971.062375925925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45971.062375925925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45971.062375925925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45971.062375925925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45971.062375925925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45971.062375925925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45971.062375925925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45971.062375925925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45971.062375925925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45971.062375925925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45971.062375925925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45971.062375925925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45971.062375925925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45971.062375925925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45971.062375925925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45971.062375925925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45971.062375925925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45971.062375925925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45971.062375925925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45971.062375925925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45971.062375925925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45971.062375925925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45971.062375925925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45971.062375925925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45971.062375925925</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45971.062375925925</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45971.062375925925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45971.062375925925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45971.062375925925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45971.062375925925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45971.062375925925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45971.062375925925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45971.062375925925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45971.062375925925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45971.062375925925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45971.062375925925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45971.062375925925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45971.062375925925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45971.062375925925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45971.062375925925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45971.062375925925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45971.062375925925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45971.062375925925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45971.062375925925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45971.062375925925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45971.062375925925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45971.062375925925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45971.062375925925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45971.062375925925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45971.062375925925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45971.062375925925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45971.062375925925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45971.062375925925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45971.062375925925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45971.062375925925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45971.062375925925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45971.062375925925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45971.062375925925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45971.062375925925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45971.062375925925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45971.062375925925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45971.062375925925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45971.062375925925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45971.062375925925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45971.062375925925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45971.062375925925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45971.062375925925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45971.062375925925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45971.062375925925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45971.062375925925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45971.062375925925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45971.062375925925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45971.062375925925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45971.062375925925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45971.062375925925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45971.062375925925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45971.062375925925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45971.062375925925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45971.062375925925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45971.062375925925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45971.062375925925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45971.062375925925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45971.062375925925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45971.062375925925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45971.062375925925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45971.062375925925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45971.062375925925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45971.062375925925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45971.062375925925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45971.062375925925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45971.062375925925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45971.062375925925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45971.062375925925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45971.062375925925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45971.062375925925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45971.062375925925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45971.062375925925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45971.062375925925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45971.062375925925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45971.062375925925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45971.062375925925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45971.062375925925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45971.062375925925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45971.062375925925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45971.062375925925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45971.062375925925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45971.062375925925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45971.062375925925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45971.062375925925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45971.062375925925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45971.062375925925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45971.062375925925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45971.062375925925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45971.062375925925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45971.062375925925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45971.062375925925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45971.062375925925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45971.062375925925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45971.062375925925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45971.062375925925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45971.062375925925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45971.062375925925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45971.062375925925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45971.062375925925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45971.062375925925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45971.062375925925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45971.062375925925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45971.062375925925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45971.062375925925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45971.062375925925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45971.062375925925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45971.062375925925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45971.062375925925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45971.062375925925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45971.062375925925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45971.062375925925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45971.062375925925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45971.062375925925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45971.062375925925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45971.062375925925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45971.062375925925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45971.062375925925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45971.062375925925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45971.062375925925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45971.062375925925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45971.062375925925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45971.062375925925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45971.062375925925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45971.062375925925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45971.062375925925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45971.062375925925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45971.062375925925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45971.062375925925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45971.062375925925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45971.062375925925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45971.062375925925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45971.062375925925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45971.062375925925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45971.062375925925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45971.062375925925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45971.062375925925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45971.062375925925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45971.062375925925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45971.062375925925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45971.062375925925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45971.062375925925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45971.062375925925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45971.062375925925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45971.062375925925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45971.062375925925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45971.062375925925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45971.062375925925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45971.062375925925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45971.062375925925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45971.062375925925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45971.062375925925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45971.062375925925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45971.062375925925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45971.062375925925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45971.062375925925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45971.062375925925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45971.062375925925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45971.062375925925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45971.062375925925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45971.062375925925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45971.062375925925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45971.062375925925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45971.062375925925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45971.062375925925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45971.062375925925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45971.062375925925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45971.062375925925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45971.062375925925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45971.062375925925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45971.062375925925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45971.062375925925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45971.062375925925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45971.062375925925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45971.062375925925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45971.062375925925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45971.062375925925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45971.062375925925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45971.062375925925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45971.062375925925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45971.062375925925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45971.062375925925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45971.062375925925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45971.062375925925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45971.062375925925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45971.062375925925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45971.062375925925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45971.062375925925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45971.062375925925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45971.062375925925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45971.062375925925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45971.062375925925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45971.062375925925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45971.062375925925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45971.062375925925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45971.062375925925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45971.062375925925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45971.062375925925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45971.062375925925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45971.062375925925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45971.062375925925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45971.062375925925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45971.062375925925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45971.062375925925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45971.062375925925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45971.062375925925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45971.062375925925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45971.062375925925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45971.062375925925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45971.062375925925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45971.062375925925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45971.062375925925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45971.062375925925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45971.062375925925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45971.062375925925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45971.062375925925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45971.062375925925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45971.062375925925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45971.062375925925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45971.062375925925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45971.062375925925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45971.062375925925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45971.062375925925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45971.062375925925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45971.062375925925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45971.062375925925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45971.062375925925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45971.062375925925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45971.062375925925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45971.062375925925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45971.062375925925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45971.062375925925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45971.062375925925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45971.062375925925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45971.062375925925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45971.062375925925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45971.062375925925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45971.062375925925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45971.062375925925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45971.062375925925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45971.062375925925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45971.062375925925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45971.062375925925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45971.062375925925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45971.062375925925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45971.062375925925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45971.062375925925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45971.062375925925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45971.062375925925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45971.062375925925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45971.062375925925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45971.062375925925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45971.062375925925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45971.062375925925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45971.062375925925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45971.062375925925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45971.062375925925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45971.062375925925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45971.062375925925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45971.062375925925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45971.062375925925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45971.062375925925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45971.062375925925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45971.062375925925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45971.062375925925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45971.062375925925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45971.062375925925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45971.062375925925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45971.062375925925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45971.062375925925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45971.062375925925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45971.062375925925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45971.062375925925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45971.062375925925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45971.062375925925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45971.062375925925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45971.062375925925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45971.062375925925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45971.062375925925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45971.062375925925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45971.062375925925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45971.062375925925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45971.062375925925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45971.062375925925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45971.062375925925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45971.062375925925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45971.062375925925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45971.062375925925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45971.062375925925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45971.062375925925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45971.062375925925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45971.062375925925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45971.062375925925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45971.062375925925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45971.062375925925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45971.062375925925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45971.062375925925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45971.062375925925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45971.062375925925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45971.062375925925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45971.062375925925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45971.062375925925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45971.062375925925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45971.062375925925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45971.062375925925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45971.062375925925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45971.062375925925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45971.062375925925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45971.062375925925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45971.062375925925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45971.062375925925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45971.062375925925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45971.062375925925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45971.062375925925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45971.062375925925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45971.062375925925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45971.062375925925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45971.062375925925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45971.062375925925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45971.062375925925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45971.062375925925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45971.062375925925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45971.062375925925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45971.062375925925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45971.062375925925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45971.062375925925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45971.062375925925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45971.062375925925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45971.062375925925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45971.062375925925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45971.062375925925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45971.062375925925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45971.062375925925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45971.062375925925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45971.062375925925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45971.062375925925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45971.062375925925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45971.062375925925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45971.062375925925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45971.062375925925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45971.062375925925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45971.062375925925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45971.062375925925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45971.062375925925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45971.062375925925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45971.062375925925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45971.062375925925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45971.062375925925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45971.062375925925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45971.062375925925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45971.062375925925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45971.062375925925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45971.062375925925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45971.062375925925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45971.062375925925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45971.062375925925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45971.062375925925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45971.062375925925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45971.062375925925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45971.062375925925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45971.062375925925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45971.062375925925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45971.062375925925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45971.062375925925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45971.062375925925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45971.062375925925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45971.062375925925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45971.062375925925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45971.062375925925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45971.062375925925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45971.062375925925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45971.062375925925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45971.062375925925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45971.062375925925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45971.062375925925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45971.062375925925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45971.062375925925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45971.062375925925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45971.062375925925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45971.062375925925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45971.062375925925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45971.062375925925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45971.062375925925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45971.062375925925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45971.062375925925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45971.062375925925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45971.062375925925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45971.062375925925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45971.062375925925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45971.062375925925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45971.062375925925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45971.062375925925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45971.062375925925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45971.062375925925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45971.062375925925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45971.062375925925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45971.062375925925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45971.062375925925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45971.062375925925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45971.062375925925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45971.062375925925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45971.062375925925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45971.062375925925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45971.062375925925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45971.062375925925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45971.062375925925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45971.062375925925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45971.062375925925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45971.062375925925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45971.062375925925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45971.062375925925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45971.062375925925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45971.062375925925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45971.062375925925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45971.062375925925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45971.062375925925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45971.062375925925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45971.062375925925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45971.062375925925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45971.062375925925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45971.062375925925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45971.062375925925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45971.062375925925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45971.062375925925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45971.062375925925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45971.062375925925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45971.062375925925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45971.062375925925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45971.062375925925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45971.062375925925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45971.062375925925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45971.062375925925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45971.062375925925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45971.062375925925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45971.062375925925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45971.062375925925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45971.062375925925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45971.062375925925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45971.062375925925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45971.062375925925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45971.062375925925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45971.062375925925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45971.062375925925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45971.062375925925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45971.062375925925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45971.062375925925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45971.062375925925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45971.062375925925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45971.062375925925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45971.062375925925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45971.062375925925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45971.062375925925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45971.062375925925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45971.062375925925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45971.062375925925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45971.062375925925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45971.062375925925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45971.062375925925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45971.062375925925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45971.062375925925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45971.062375925925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45971.062375925925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45971.062375925925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45971.062375925925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45971.062375925925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45971.062375925925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45971.062375925925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45971.062375925925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45971.062375925925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45971.062375925925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45971.062375925925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45971.062375925925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45971.062375925925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45971.062375925925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45971.062375925925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45971.062375925925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45971.062375925925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45971.062375925925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45971.062375925925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45971.062375925925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45971.062375925925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45971.062375925925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45971.062375925925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45971.062375925925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45971.062375925925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45971.062375925925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45971.062375925925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45971.062375925925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45971.062375925925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45971.062375925925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45971.062375925925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45971.062375925925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45971.062375925925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45971.062375925925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45971.062375925925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45971.062375925925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45971.062375925925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45971.062375925925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45971.062375925925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45971.062375925925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45971.062375925925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45971.062375925925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45971.062375925925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45971.062375925925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45971.062375925925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45971.062375925925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45971.062375925925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45971.062375925925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45971.062375925925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45971.062375925925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45971.062375925925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45971.062375925925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45971.062375925925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45971.062375925925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45971.062375925925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45971.062375925925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45971.062375925925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45971.062375925925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45971.062375925925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45971.062375925925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45971.062375925925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45971.062375925925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45971.062375925925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45971.062375925925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45971.062375925925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45971.062375925925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45971.062375925925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45971.062375925925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45971.062375925925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45971.062375925925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45971.062375925925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45971.062375925925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45971.062375925925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45971.062375925925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45971.062375925925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45971.062375925925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45971.062375925925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45971.062375925925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45971.062375925925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45971.062375925925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45971.062375925925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45971.062375925925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45971.062375925925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45971.062375925925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45971.062375925925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45971.062375925925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45971.062375925925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45971.062375925925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45971.062375925925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45971.062375925925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45971.062375925925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45971.062375925925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45971.062375925925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45971.062375925925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45971.062375925925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45971.062375925925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45971.062375925925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45971.062375925925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45971.062375925925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45971.062375925925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45971.062375925925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45971.062375925925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45971.062375925925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45971.062375925925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45971.062375925925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45971.062375925925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45971.062375925925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45971.062375925925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45971.062375925925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45971.062375925925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45971.062375925925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45971.062375925925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45971.062375925925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45971.062375925925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45971.062375925925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45971.062375925925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45971.062375925925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45971.062375925925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45971.062375925925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45971.062375925925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45971.062375925925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45971.062375925925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45971.062375925925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45971.062375925925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45971.062375925925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45971.062375925925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45971.062375925925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45971.062375925925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45971.062375925925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45971.062375925925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45971.062375925925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45971.062375925925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45971.062375925925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45971.062375925925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45971.062375925925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45971.062375925925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45971.062375925925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45971.062375925925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45971.062375925925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45971.062375925925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45971.062375925925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45971.062375925925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45971.062375925925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45971.062375925925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45971.062375925925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45971.062375925925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45971.062375925925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45971.062375925925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45971.062375925925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45971.062375925925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45971.062375925925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45971.062375925925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45971.062375925925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45971.062375925925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45971.062375925925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45971.062375925925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45971.062375925925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45971.062375925925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45971.062375925925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45971.062375925925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45971.062375925925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45971.062375925925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45971.062375925925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45971.062375925925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45971.062375925925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45971.062375925925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45971.062375925925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45971.062375925925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45971.062375925925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45971.062375925925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45971.062375925925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45971.062375925925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45971.062375925925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45971.062375925925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45971.062375925925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45971.062375925925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45971.062375925925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45971.062375925925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45971.062375925925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45971.062375925925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45971.062375925925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45971.062375925925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45971.062375925925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45971.062375925925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45971.062375925925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45971.062375925925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45971.062375925925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45971.062375925925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45971.062375925925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45971.062375925925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45971.062375925925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45971.062375925925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45971.062375925925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45971.062375925925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45971.062375925925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45971.062375925925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45971.062375925925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45971.062375925925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45971.062375925925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45971.062375925925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45971.062375925925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45971.062375925925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45971.062375925925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45971.062375925925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45971.062375925925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45971.062375925925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45971.062375925925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45971.062375925925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45971.062375925925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45971.062375925925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45971.062375925925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45971.062375925925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45971.062375925925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45971.062375925925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45971.062375925925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45971.062375925925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45971.062375925925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45971.062375925925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45971.062375925925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45971.062375925925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45971.062375925925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45971.062375925925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45971.062375925925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45971.062375925925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45971.062375925925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45971.062375925925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45971.062375925925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45971.062375925925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45971.062375925925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45971.062375925925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45971.062375925925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45971.062375925925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45971.062375925925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45971.062375925925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45971.062375925925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45971.062375925925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45971.062375925925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45971.062375925925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45971.062375925925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45971.062375925925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45971.062375925925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45971.062375925925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45971.062375925925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45971.062375925925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45971.062375925925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45971.062375925925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45971.062375925925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45971.062375925925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45971.062375925925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45971.062375925925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45971.062375925925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45971.062375925925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45971.062375925925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45971.062375925925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45971.062375925925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45971.062375925925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45971.062375925925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45971.062375925925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45971.062375925925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45971.062375925925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45971.062375925925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45971.062375925925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45971.062375925925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45971.062375925925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45971.062375925925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45971.062375925925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45971.062375925925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45971.062375925925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45971.062375925925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45971.062375925925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45971.062375925925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45971.062375925925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45971.062375925925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45971.062375925925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45971.062375925925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45971.062375925925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45971.062375925925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45971.062375925925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45971.062375925925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45971.062375925925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45971.062375925925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45971.062375925925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45971.062375925925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45971.062375925925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45971.062375925925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45971.062375925925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45971.062375925925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45971.062375925925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45971.062375925925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45971.062375925925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45971.062375925925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45971.062375925925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45971.062375925925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45971.062375925925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45971.062375925925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45971.062375925925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45971.062375925925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45971.062375925925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45971.062375925925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45971.062375925925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45971.062375925925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45971.062375925925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45971.062375925925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45971.062375925925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45971.062375925925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45971.062375925925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45971.062375925925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45971.062375925925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45971.062375925925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45971.062375925925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45971.062375925925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45971.062375925925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45971.062375925925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45971.062375925925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45971.062375925925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45971.062375925925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45971.062375925925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45971.062375925925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45971.062375925925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45971.062375925925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45971.062375925925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45971.062375925925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45971.062375925925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45971.062375925925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45971.062375925925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45971.062375925925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45971.062375925925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45971.062375925925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45971.062375925925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45971.062375925925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45971.062375925925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45971.062375925925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45971.062375925925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45971.062375925925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45971.062375925925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45971.062375925925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45971.062375925925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45971.062375925925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45971.062375925925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45971.062375925925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45971.062375925925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45971.062375925925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45971.062375925925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45971.062375925925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45971.062375925925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45971.062375925925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45971.062375925925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45971.062375925925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45971.062375925925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45971.062375925925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45971.062375925925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45971.062375925925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45971.062375925925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45971.062375925925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45971.062375925925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45971.062375925925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45971.062375925925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45971.062375925925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45971.062375925925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45971.062375925925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45971.062375925925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45971.062375925925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45971.062375925925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45971.062375925925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45971.062375925925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45971.062375925925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45971.062375925925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45971.062375925925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45971.062375925925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45971.062375925925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45971.062375925925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45971.062375925925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45971.062375925925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45971.062375925925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45971.062375925925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45971.062375925925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45971.062375925925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45971.062375925925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45971.062375925925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45971.062375925925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45971.062375925925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45971.062375925925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45971.062375925925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45971.062375925925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45971.062375925925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45971.062375925925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45971.062375925925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45971.062375925925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45971.062375925925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45971.062375925925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45971.062375925925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45971.062375925925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45971.062375925925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45971.062375925925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45971.062375925925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45971.062375925925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45971.062375925925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45971.062375925925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45971.062375925925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45971.062375925925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45971.062375925925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45971.062375925925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45971.062375925925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45971.062375925925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45971.062375925925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45971.062375925925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45971.062375925925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45971.062375925925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45971.062375925925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45971.062375925925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45971.062375925925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45971.062375925925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45971.062375925925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45971.062375925925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45971.062375925925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45971.062375925925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45971.062375925925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45971.062375925925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45971.062375925925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45971.062375925925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45971.062375925925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45971.062375925925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45971.062375925925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45971.062375925925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45971.062375925925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45971.062375925925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45971.062375925925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45971.062375925925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45971.062375925925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45971.062375925925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45971.062375925925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45971.062375925925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45971.062375925925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45971.062375925925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45971.062375925925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45971.062375925925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45971.062375925925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45971.062375925925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45971.062375925925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45971.062375925925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45971.062375925925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45971.062375925925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45971.062375925925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45971.062375925925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45971.062375925925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45971.062375925925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45971.062375925925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45971.062375925925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45971.062375925925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45971.062375925925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45971.062375925925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45971.062375925925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45971.062375925925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45971.062375925925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45971.062375925925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45971.062375925925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45971.062375925925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45971.062375925925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45971.062375925925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45971.062375925925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45971.062375925925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45971.062375925925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45971.062375925925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45971.062375925925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45971.062375925925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45971.062375925925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45971.062375925925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45971.062375925925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45971.062375925925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45971.062375925925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45971.062375925925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45971.062375925925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45971.062375925925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45971.062375925925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45971.062375925925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45971.062375925925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45971.062375925925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45971.062375925925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45971.062375925925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45971.062375925925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45971.062375925925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45971.062375925925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45971.062375925925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45971.062375925925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45971.062375925925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45971.062375925925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45971.062375925925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45971.062375925925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45971.062375925925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45971.062375925925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45971.062375925925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45971.062375925925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45971.062375925925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45971.062375925925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45971.062375925925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45971.062375925925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45971.062375925925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45971.062375925925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45971.062375925925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45971.062375925925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45971.062375925925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45971.062375925925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45971.062375925925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45971.062375925925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45971.062375925925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45971.062375925925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45971.062375925925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45971.062375925925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45971.062375925925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45971.062375925925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45971.062375925925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45971.062375925925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45971.062375925925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45971.062375925925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45971.062375925925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45971.062375925925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45971.062375925925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45971.062375925925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45971.062375925925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45971.062375925925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45971.062375925925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45971.062375925925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45971.062375925925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45971.062375925925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45971.062375925925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45971.062375925925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45971.062375925925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45971.062375925925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45971.062375925925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45971.062375925925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45971.062375925925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45971.062375925925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45971.062375925925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45971.062375925925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45971.062375925925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45971.062375925925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45971.062375925925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45971.062375925925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45971.062375925925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45971.062375925925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45971.062375925925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45971.062375925925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45971.062375925925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45971.062375925925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45971.062375925925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45971.062375925925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45971.062375925925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45971.062375925925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45971.062375925925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45971.062375925925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45971.062375925925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45971.062375925925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45971.062375925925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45971.062375925925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45971.062375925925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45971.062375925925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45971.062375925925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45971.062375925925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45971.062375925925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45971.062375925925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45971.062375925925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45971.062375925925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45971.062375925925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45971.062375925925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45971.062375925925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45971.062375925925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45971.062375925925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45971.062375925925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45971.062375925925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45971.062375925925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45971.062375925925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45971.062375925925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45971.062375925925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45971.062375925925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45971.062375925925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45971.062375925925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45971.062375925925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45971.062375925925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45971.062375925925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45971.062375925925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45971.062375925925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45971.062375925925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45971.062375925925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45971.062375925925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45971.062375925925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45971.062375925925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45971.062375925925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45971.062375925925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45971.062375925925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45971.062375925925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45971.062375925925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45971.062375925925</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G64" ca="1" si="0">IFERROR(NOW()-F2,"")</f>
        <v>267.58165833332896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t="shared" ca="1" si="0"/>
        <v>0.26307037036895053</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t="shared" ca="1" si="0"/>
        <v>45971.062375925925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t="shared" ca="1" si="0"/>
        <v>45971.062375925925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t="shared" ca="1" si="0"/>
        <v>45971.062375925925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t="shared" ca="1" si="0"/>
        <v>45971.062375925925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t="shared" ca="1" si="0"/>
        <v>45971.062375925925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t="shared" ca="1" si="0"/>
        <v>45971.062375925925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t="shared" ca="1" si="0"/>
        <v>45971.062375925925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t="shared" ca="1" si="0"/>
        <v>45971.062375925925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t="shared" ca="1" si="0"/>
        <v>45971.062375925925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t="shared" ca="1" si="0"/>
        <v>45971.062375925925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t="shared" ca="1" si="0"/>
        <v>45971.062375925925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t="shared" ca="1" si="0"/>
        <v>45971.062375925925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t="shared" ca="1" si="0"/>
        <v>45971.062375925925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t="shared" ca="1" si="0"/>
        <v>45971.062375925925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t="shared" ca="1" si="0"/>
        <v>45971.062375925925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t="shared" ca="1" si="0"/>
        <v>45971.062375925925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t="shared" ca="1" si="0"/>
        <v>45971.062375925925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t="shared" ca="1" si="0"/>
        <v>45971.062375925925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t="shared" ca="1" si="0"/>
        <v>45971.062375925925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t="shared" ca="1" si="0"/>
        <v>45971.062375925925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t="shared" ca="1" si="0"/>
        <v>45971.062375925925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t="shared" ca="1" si="0"/>
        <v>45971.062375925925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ca="1" si="0"/>
        <v>45971.062375925925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0"/>
        <v>45971.062375925925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0"/>
        <v>45971.062375925925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0"/>
        <v>45971.062375925925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0"/>
        <v>45971.062375925925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0"/>
        <v>45971.062375925925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0"/>
        <v>45971.062375925925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0"/>
        <v>45971.062375925925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0"/>
        <v>45971.062375925925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0"/>
        <v>45971.062375925925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0"/>
        <v>45971.062375925925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0"/>
        <v>45971.062375925925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0"/>
        <v>45971.062375925925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0"/>
        <v>45971.062375925925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0"/>
        <v>45971.062375925925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0"/>
        <v>45971.062375925925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0"/>
        <v>45971.062375925925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0"/>
        <v>45971.062375925925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0"/>
        <v>45971.062375925925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0"/>
        <v>45971.062375925925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0"/>
        <v>45971.062375925925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0"/>
        <v>45971.062375925925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0"/>
        <v>45971.062375925925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0"/>
        <v>45971.062375925925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0"/>
        <v>45971.062375925925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0"/>
        <v>45971.062375925925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0"/>
        <v>45971.062375925925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0"/>
        <v>45971.062375925925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0"/>
        <v>45971.062375925925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0"/>
        <v>45971.062375925925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0"/>
        <v>45971.062375925925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0"/>
        <v>45971.062375925925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0"/>
        <v>45971.062375925925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0"/>
        <v>45971.062375925925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0"/>
        <v>45971.062375925925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0"/>
        <v>45971.062375925925</v>
      </c>
      <c r="H61" s="96"/>
      <c r="I61" s="135" t="str">
        <f>IFERROR(VLOOKUP(D61,DB!A:F,6,0),"")</f>
        <v/>
      </c>
      <c r="J61" s="135" t="str">
        <f>IFERROR(VLOOKUP(D61,DB!A:G,7,0),"")</f>
        <v/>
      </c>
      <c r="K61" s="98"/>
      <c r="L61" s="92" t="str">
        <f>IFERROR(VLOOKUP(D61,DB!A:I,9,0),"")</f>
        <v/>
      </c>
    </row>
    <row r="62" spans="1:12" ht="15" customHeight="1">
      <c r="A62" s="152"/>
      <c r="B62" s="153" t="str">
        <f>IFERROR(VLOOKUP(D62,DB!A:K,11,0),"")</f>
        <v/>
      </c>
      <c r="C62" s="154"/>
      <c r="D62" s="155"/>
      <c r="E62" s="156"/>
      <c r="F62" s="157"/>
      <c r="G62" s="97">
        <f t="shared" ca="1" si="0"/>
        <v>45971.062375925925</v>
      </c>
      <c r="H62" s="157"/>
      <c r="I62" s="153" t="str">
        <f>IFERROR(VLOOKUP(D62,DB!A:F,6,0),"")</f>
        <v/>
      </c>
      <c r="J62" s="153" t="str">
        <f>IFERROR(VLOOKUP(D62,DB!A:G,7,0),"")</f>
        <v/>
      </c>
      <c r="K62" s="158"/>
      <c r="L62" s="159" t="str">
        <f>IFERROR(VLOOKUP(D62,DB!A:I,9,0),"")</f>
        <v/>
      </c>
    </row>
    <row r="63" spans="1:12" ht="15" customHeight="1">
      <c r="A63" s="152"/>
      <c r="B63" s="153" t="str">
        <f>IFERROR(VLOOKUP(D63,DB!A:K,11,0),"")</f>
        <v/>
      </c>
      <c r="C63" s="154"/>
      <c r="D63" s="155"/>
      <c r="E63" s="156"/>
      <c r="F63" s="157"/>
      <c r="G63" s="97">
        <f t="shared" ca="1" si="0"/>
        <v>45971.062375925925</v>
      </c>
      <c r="H63" s="157"/>
      <c r="I63" s="153" t="str">
        <f>IFERROR(VLOOKUP(D63,DB!A:F,6,0),"")</f>
        <v/>
      </c>
      <c r="J63" s="153" t="str">
        <f>IFERROR(VLOOKUP(D63,DB!A:G,7,0),"")</f>
        <v/>
      </c>
      <c r="K63" s="158"/>
      <c r="L63" s="159" t="str">
        <f>IFERROR(VLOOKUP(D63,DB!A:I,9,0),"")</f>
        <v/>
      </c>
    </row>
    <row r="64" spans="1:12" ht="15" customHeight="1">
      <c r="A64" s="152"/>
      <c r="B64" s="153" t="str">
        <f>IFERROR(VLOOKUP(D64,DB!A:K,11,0),"")</f>
        <v/>
      </c>
      <c r="C64" s="154"/>
      <c r="D64" s="155"/>
      <c r="E64" s="156"/>
      <c r="F64" s="157"/>
      <c r="G64" s="97">
        <f t="shared" ca="1" si="0"/>
        <v>45971.062375925925</v>
      </c>
      <c r="H64" s="157"/>
      <c r="I64" s="153" t="str">
        <f>IFERROR(VLOOKUP(D64,DB!A:F,6,0),"")</f>
        <v/>
      </c>
      <c r="J64" s="153" t="str">
        <f>IFERROR(VLOOKUP(D64,DB!A:G,7,0),"")</f>
        <v/>
      </c>
      <c r="K64" s="158"/>
      <c r="L64" s="159" t="str">
        <f>IFERROR(VLOOKUP(D64,DB!A:I,9,0),"")</f>
        <v/>
      </c>
    </row>
    <row r="65" spans="1:12" ht="15" customHeight="1">
      <c r="A65" s="152"/>
      <c r="B65" s="153" t="str">
        <f>IFERROR(VLOOKUP(D65,DB!A:K,11,0),"")</f>
        <v/>
      </c>
      <c r="C65" s="154"/>
      <c r="D65" s="155"/>
      <c r="E65" s="156"/>
      <c r="F65" s="157"/>
      <c r="G65" s="97">
        <f t="shared" ref="G65:G68" ca="1" si="1">IFERROR(NOW()-F65,"")</f>
        <v>45971.062375925925</v>
      </c>
      <c r="H65" s="157"/>
      <c r="I65" s="153" t="str">
        <f>IFERROR(VLOOKUP(D65,DB!A:F,6,0),"")</f>
        <v/>
      </c>
      <c r="J65" s="153" t="str">
        <f>IFERROR(VLOOKUP(D65,DB!A:G,7,0),"")</f>
        <v/>
      </c>
      <c r="K65" s="158"/>
      <c r="L65" s="159" t="str">
        <f>IFERROR(VLOOKUP(D65,DB!A:I,9,0),"")</f>
        <v/>
      </c>
    </row>
    <row r="66" spans="1:12" ht="15" customHeight="1">
      <c r="A66" s="152"/>
      <c r="B66" s="153" t="str">
        <f>IFERROR(VLOOKUP(D66,DB!A:K,11,0),"")</f>
        <v/>
      </c>
      <c r="C66" s="154"/>
      <c r="D66" s="155"/>
      <c r="E66" s="156"/>
      <c r="F66" s="157"/>
      <c r="G66" s="97">
        <f t="shared" ca="1" si="1"/>
        <v>45971.062375925925</v>
      </c>
      <c r="H66" s="157"/>
      <c r="I66" s="153" t="str">
        <f>IFERROR(VLOOKUP(D66,DB!A:F,6,0),"")</f>
        <v/>
      </c>
      <c r="J66" s="153" t="str">
        <f>IFERROR(VLOOKUP(D66,DB!A:G,7,0),"")</f>
        <v/>
      </c>
      <c r="K66" s="158"/>
      <c r="L66" s="159" t="str">
        <f>IFERROR(VLOOKUP(D66,DB!A:I,9,0),"")</f>
        <v/>
      </c>
    </row>
    <row r="67" spans="1:12" ht="15" customHeight="1">
      <c r="A67" s="152"/>
      <c r="B67" s="153" t="str">
        <f>IFERROR(VLOOKUP(D67,DB!A:K,11,0),"")</f>
        <v/>
      </c>
      <c r="C67" s="154"/>
      <c r="D67" s="155"/>
      <c r="E67" s="156"/>
      <c r="F67" s="157"/>
      <c r="G67" s="97">
        <f t="shared" ca="1" si="1"/>
        <v>45971.062375925925</v>
      </c>
      <c r="H67" s="157"/>
      <c r="I67" s="153" t="str">
        <f>IFERROR(VLOOKUP(D67,DB!A:F,6,0),"")</f>
        <v/>
      </c>
      <c r="J67" s="153" t="str">
        <f>IFERROR(VLOOKUP(D67,DB!A:G,7,0),"")</f>
        <v/>
      </c>
      <c r="K67" s="158"/>
      <c r="L67" s="159" t="str">
        <f>IFERROR(VLOOKUP(D67,DB!A:I,9,0),"")</f>
        <v/>
      </c>
    </row>
    <row r="68" spans="1:12" ht="15" customHeight="1">
      <c r="A68" s="152"/>
      <c r="B68" s="153" t="str">
        <f>IFERROR(VLOOKUP(D68,DB!A:K,11,0),"")</f>
        <v/>
      </c>
      <c r="C68" s="154"/>
      <c r="D68" s="155"/>
      <c r="E68" s="156"/>
      <c r="F68" s="157"/>
      <c r="G68" s="97">
        <f t="shared" ca="1" si="1"/>
        <v>45971.062375925925</v>
      </c>
      <c r="H68" s="157"/>
      <c r="I68" s="153" t="str">
        <f>IFERROR(VLOOKUP(D68,DB!A:F,6,0),"")</f>
        <v/>
      </c>
      <c r="J68" s="153" t="str">
        <f>IFERROR(VLOOKUP(D68,DB!A:G,7,0),"")</f>
        <v/>
      </c>
      <c r="K68" s="158"/>
      <c r="L68" s="159"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7"/>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79.230315740736842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44.873498611108516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6" ca="1" si="1">IFERROR(NOW()-F4,"")</f>
        <v>22.401264814812748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32161</v>
      </c>
      <c r="E6" s="124" t="s">
        <v>39021</v>
      </c>
      <c r="F6" s="125">
        <v>45971.038877314815</v>
      </c>
      <c r="G6" s="126">
        <f t="shared" ca="1" si="1"/>
        <v>2.3498611109971534E-2</v>
      </c>
      <c r="H6" s="125">
        <v>45971.017291666663</v>
      </c>
      <c r="I6" s="124" t="str">
        <f>IFERROR(VLOOKUP(D6,DB!A:F,6,0),"")</f>
        <v>SCECO</v>
      </c>
      <c r="J6" s="124" t="str">
        <f>IFERROR(VLOOKUP(D6,DB!A:G,7,0),"")</f>
        <v>In progress</v>
      </c>
      <c r="K6" s="124" t="s">
        <v>39118</v>
      </c>
      <c r="L6" s="124" t="str">
        <f>IFERROR(VLOOKUP(D6,DB!A:I,9,0),"")</f>
        <v>Latis</v>
      </c>
    </row>
    <row r="7" spans="1:13">
      <c r="A7" s="124"/>
      <c r="B7" s="124" t="str">
        <f>IFERROR(VLOOKUP(D7,DB!A:K,11,0),"")</f>
        <v/>
      </c>
      <c r="C7" s="124"/>
      <c r="D7" s="124"/>
      <c r="E7" s="124"/>
      <c r="F7" s="125"/>
      <c r="G7" s="126">
        <f t="shared" ca="1" si="1"/>
        <v>45971.062375925925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45971.062375925925</v>
      </c>
      <c r="H8" s="125"/>
      <c r="I8" s="124" t="str">
        <f>IFERROR(VLOOKUP(D8,DB!A:F,6,0),"")</f>
        <v/>
      </c>
      <c r="J8" s="124" t="str">
        <f>IFERROR(VLOOKUP(D8,DB!A:G,7,0),"")</f>
        <v/>
      </c>
      <c r="K8" s="124"/>
      <c r="L8" s="124" t="str">
        <f>IFERROR(VLOOKUP(D8,DB!A:I,9,0),"")</f>
        <v/>
      </c>
    </row>
    <row r="9" spans="1:13">
      <c r="A9" s="124"/>
      <c r="B9" s="124" t="str">
        <f>IFERROR(VLOOKUP(D9,DB!A:K,11,0),"")</f>
        <v/>
      </c>
      <c r="C9" s="124"/>
      <c r="D9" s="151"/>
      <c r="E9" s="124"/>
      <c r="F9" s="125"/>
      <c r="G9" s="126">
        <f t="shared" ca="1" si="1"/>
        <v>45971.062375925925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45971.062375925925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45971.062375925925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45971.062375925925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45971.062375925925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45971.062375925925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45971.062375925925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45971.062375925925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45971.062375925925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45971.062375925925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45971.062375925925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45971.062375925925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45971.062375925925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45971.062375925925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45971.062375925925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45971.062375925925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45971.062375925925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45971.062375925925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45971.062375925925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45971.062375925925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45971.062375925925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45971.062375925925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45971.062375925925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45971.062375925925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45971.062375925925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45971.062375925925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45971.062375925925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45971.062375925925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45971.062375925925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45971.062375925925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45971.062375925925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45971.062375925925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45971.062375925925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45971.062375925925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45971.062375925925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45971.062375925925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45971.062375925925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45971.062375925925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ref="G47:G110" ca="1" si="2">IFERROR(NOW()-F47,"")</f>
        <v>45971.062375925925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45971.062375925925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45971.062375925925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45971.062375925925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45971.062375925925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45971.062375925925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45971.062375925925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45971.062375925925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45971.062375925925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45971.062375925925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45971.062375925925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45971.062375925925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45971.062375925925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45971.062375925925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45971.062375925925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45971.062375925925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45971.062375925925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45971.062375925925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45971.062375925925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45971.062375925925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45971.062375925925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45971.062375925925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45971.062375925925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45971.062375925925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45971.062375925925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45971.062375925925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45971.062375925925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45971.062375925925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45971.062375925925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45971.062375925925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45971.062375925925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45971.062375925925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45971.062375925925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45971.062375925925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45971.062375925925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45971.062375925925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45971.062375925925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45971.062375925925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45971.062375925925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45971.062375925925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45971.062375925925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45971.062375925925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45971.062375925925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45971.062375925925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45971.062375925925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45971.062375925925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45971.062375925925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45971.062375925925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45971.062375925925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45971.062375925925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45971.062375925925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45971.062375925925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45971.062375925925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45971.062375925925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45971.062375925925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45971.062375925925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45971.062375925925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45971.062375925925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45971.062375925925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45971.062375925925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45971.062375925925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45971.062375925925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45971.062375925925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45971.062375925925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ref="G111:G174" ca="1" si="3">IFERROR(NOW()-F111,"")</f>
        <v>45971.062375925925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45971.062375925925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45971.062375925925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45971.062375925925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45971.062375925925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45971.062375925925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45971.062375925925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45971.062375925925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45971.062375925925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45971.062375925925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45971.062375925925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45971.062375925925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45971.062375925925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45971.062375925925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45971.062375925925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45971.062375925925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45971.062375925925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45971.062375925925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45971.062375925925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45971.062375925925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45971.062375925925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45971.062375925925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45971.062375925925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45971.062375925925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45971.062375925925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45971.062375925925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45971.062375925925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45971.062375925925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45971.062375925925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45971.062375925925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45971.062375925925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45971.062375925925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45971.062375925925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45971.062375925925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45971.062375925925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45971.062375925925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45971.062375925925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45971.062375925925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45971.062375925925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45971.062375925925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45971.062375925925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45971.062375925925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45971.062375925925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45971.062375925925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45971.062375925925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45971.062375925925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45971.062375925925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45971.062375925925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45971.062375925925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45971.062375925925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45971.062375925925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45971.062375925925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45971.062375925925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45971.062375925925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45971.062375925925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45971.062375925925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45971.062375925925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45971.062375925925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45971.062375925925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45971.062375925925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45971.062375925925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45971.062375925925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45971.062375925925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45971.062375925925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ref="G175:G238" ca="1" si="4">IFERROR(NOW()-F175,"")</f>
        <v>45971.062375925925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45971.062375925925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45971.062375925925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45971.062375925925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45971.062375925925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45971.062375925925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45971.062375925925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45971.062375925925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45971.062375925925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45971.062375925925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45971.062375925925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45971.062375925925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45971.062375925925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45971.062375925925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45971.062375925925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45971.062375925925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45971.062375925925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45971.062375925925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45971.062375925925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45971.062375925925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45971.062375925925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45971.062375925925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45971.062375925925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45971.062375925925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45971.062375925925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45971.062375925925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45971.062375925925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45971.062375925925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45971.062375925925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45971.062375925925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45971.062375925925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45971.062375925925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45971.062375925925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45971.062375925925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45971.062375925925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45971.062375925925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45971.062375925925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45971.062375925925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45971.062375925925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45971.062375925925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45971.062375925925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45971.062375925925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45971.062375925925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45971.062375925925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45971.062375925925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45971.062375925925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45971.062375925925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45971.062375925925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45971.062375925925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45971.062375925925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45971.062375925925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45971.062375925925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45971.062375925925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45971.062375925925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45971.062375925925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45971.062375925925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45971.062375925925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45971.062375925925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45971.062375925925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45971.062375925925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45971.062375925925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45971.062375925925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45971.062375925925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45971.062375925925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ref="G239:G302" ca="1" si="5">IFERROR(NOW()-F239,"")</f>
        <v>45971.062375925925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45971.062375925925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45971.062375925925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45971.062375925925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45971.062375925925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45971.062375925925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45971.062375925925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45971.062375925925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45971.062375925925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45971.062375925925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45971.062375925925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45971.062375925925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45971.062375925925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45971.062375925925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45971.062375925925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45971.062375925925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45971.062375925925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45971.062375925925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45971.062375925925</v>
      </c>
      <c r="H257" s="124"/>
      <c r="I257" s="124" t="str">
        <f>IFERROR(VLOOKUP(D257,DB!A:F,6,0),"")</f>
        <v/>
      </c>
      <c r="J257" s="124" t="str">
        <f>IFERROR(VLOOKUP(D257,DB!A:G,7,0),"")</f>
        <v/>
      </c>
      <c r="K257" s="124"/>
      <c r="L257" s="124" t="str">
        <f>IFERROR(VLOOKUP(D257,DB!A:I,9,0),"")</f>
        <v/>
      </c>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sheetData>
  <dataValidations count="2">
    <dataValidation allowBlank="1" showInputMessage="1" showErrorMessage="1" sqref="E1" xr:uid="{920C6338-E771-4DAE-8C89-92A9093EA4DE}"/>
    <dataValidation type="list" allowBlank="1" showInputMessage="1" showErrorMessage="1" sqref="E2:E2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1" t="s">
        <v>39119</v>
      </c>
      <c r="B2" s="162" t="str">
        <f>IFERROR(VLOOKUP(D2,DB!A:K,11,0),"")</f>
        <v>R6</v>
      </c>
      <c r="C2" s="163">
        <v>1</v>
      </c>
      <c r="D2" s="162" t="s">
        <v>35650</v>
      </c>
      <c r="E2" s="160" t="s">
        <v>39021</v>
      </c>
      <c r="F2" s="164">
        <v>45970.686331018522</v>
      </c>
      <c r="G2" s="165">
        <f t="shared" ref="G2:G12" ca="1" si="0">IFERROR(NOW()-F2,"-")</f>
        <v>0.37604490740341134</v>
      </c>
      <c r="H2" s="164">
        <v>45970.68136574074</v>
      </c>
      <c r="I2" s="162" t="str">
        <f>IFERROR(VLOOKUP(D2,DB!A:F,6,0),"")</f>
        <v>Generator-SG</v>
      </c>
      <c r="J2" s="162" t="str">
        <f>IFERROR(VLOOKUP(D2,DB!A:G,7,0),"")</f>
        <v>Dead</v>
      </c>
      <c r="K2" s="166" t="s">
        <v>39120</v>
      </c>
      <c r="L2" s="162" t="str">
        <f>IFERROR(VLOOKUP(D2,DB!A:I,9,0),"")</f>
        <v>Latis</v>
      </c>
    </row>
    <row r="3" spans="1:16382" ht="31.5" customHeight="1">
      <c r="A3" s="140"/>
      <c r="B3" s="141" t="str">
        <f>IFERROR(VLOOKUP(D3,DB!A:K,11,0),"")</f>
        <v/>
      </c>
      <c r="C3" s="142"/>
      <c r="D3" s="141"/>
      <c r="E3" s="124"/>
      <c r="F3" s="143"/>
      <c r="G3" s="105">
        <f t="shared" ca="1" si="0"/>
        <v>45971.062375925925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45971.062375925925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45971.062375925925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45971.062375925925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45971.062375925925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45971.062375925925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45971.062375925925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45971.062375925925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45971.062375925925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45971.062375925925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45971.062375925925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45971.062375925925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45971.062375925925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45971.062375925925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45971.062375925925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45971.062375925925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45971.062375925925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45971.062375925925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45971.062375925925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45971.062375925925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45971.062375925925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45971.062375925925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45971.062375925925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45971.062375925925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45971.062375925925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45971.062375925925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45971.062375925925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45971.062375925925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45971.062375925925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45971.062375925925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45971.062375925925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45971.062375925925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45971.062375925925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45971.062375925925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45971.062375925925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45971.062375925925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45971.062375925925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45971.062375925925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45971.062375925925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45971.062375925925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45971.062375925925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45971.062375925925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45971.062375925925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45971.062375925925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45971.062375925925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45971.062375925925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45971.062375925925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45971.062375925925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45971.062375925925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45971.062375925925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45971.062375925925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45971.062375925925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45971.062375925925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45971.062375925925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45971.062375925925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45971.062375925925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45971.062375925925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45971.062375925925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45971.062375925925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45971.062375925925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45971.062375925925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45971.062375925925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45971.062375925925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45971.062375925925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45971.062375925925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45971.062375925925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45971.062375925925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45971.062375925925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45971.062375925925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45971.062375925925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45971.062375925925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45971.062375925925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45971.062375925925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45971.062375925925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45971.062375925925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45971.062375925925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45971.062375925925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45971.062375925925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45971.062375925925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45971.062375925925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45971.062375925925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45971.062375925925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45971.062375925925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45971.062375925925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45971.062375925925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45971.062375925925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45971.062375925925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45971.062375925925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45971.062375925925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45971.062375925925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45971.062375925925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45971.062375925925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45971.062375925925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45971.062375925925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45971.062375925925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45971.062375925925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45971.062375925925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45971.062375925925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45971.062375925925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45971.062375925925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45971.062375925925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45971.062375925925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45971.062375925925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45971.062375925925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45971.062375925925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45971.062375925925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45971.062375925925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45971.062375925925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45971.062375925925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45971.062375925925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45971.062375925925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45971.062375925925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45971.062375925925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45971.062375925925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45971.062375925925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45971.062375925925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45971.062375925925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45971.062375925925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45971.062375925925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45971.062375925925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45971.062375925925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45971.062375925925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45971.062375925925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45971.062375925925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45971.062375925925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45971.062375925925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45971.062375925925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45971.062375925925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45971.062375925925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45971.062375925925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45971.062375925925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45971.062375925925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45971.062375925925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45971.062375925925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45971.062375925925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45971.062375925925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45971.062375925925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45971.062375925925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45971.062375925925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45971.062375925925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45971.062375925925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45971.062375925925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45971.062375925925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45971.062375925925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45971.062375925925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45971.062375925925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45971.062375925925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45971.062375925925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45971.062375925925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45971.062375925925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45971.062375925925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45971.062375925925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45971.062375925925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45971.062375925925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45971.062375925925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45971.062375925925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45971.062375925925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45971.062375925925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45971.062375925925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45971.062375925925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45971.062375925925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45971.062375925925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45971.062375925925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45971.062375925925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45971.062375925925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45971.062375925925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45971.062375925925</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45971.062375925925</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45971.062375925925</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45971.062375925925</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45971.062375925925</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45971.062375925925</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2025-11-09T22:31:50Z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