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66" documentId="120_S{2AC9BD13-BADA-5192-A53E-5A8FF88502F6}" xr6:coauthVersionLast="47" xr6:coauthVersionMax="47" xr10:uidLastSave="{8E647AB4-6D9B-44EB-BEF4-58ADE0C28BA5}"/>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<sst xmlns="http://schemas.openxmlformats.org/spreadsheetml/2006/main" count="181532" uniqueCount="39143">
  <si>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</si>
  <si>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</si>
  <si>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</si>
  <si>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</si>
  <si>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</si>
  <si>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</si>
  <si>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</si>
  <si>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</si>
  <si>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</si>
  <si>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</si>
  <si>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</si>
  <si>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</si>
  <si>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</si>
  <si>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</si>
  <si>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</si>
  <si>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</si>
  <si>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</si>
  <si>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</si>
  <si>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</si>
  <si>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</si>
  <si>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</si>
  <si>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</si>
  <si>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</si>
  <si>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</si>
  <si>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</si>
  <si>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</si>
  <si>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</si>
  <si>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</si>
  <si>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</si>
  <si>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</si>
  <si>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</si>
  <si>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</si>
  <si>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</si>
  <si>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</si>
  <si>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</si>
  <si>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</si>
  <si>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</si>
  <si>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</si>
  <si>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</si>
  <si>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</si>
  <si>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</si>
  <si>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</si>
  <si>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</si>
  <si>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</si>
  <si>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</si>
  <si>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</si>
  <si>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</si>
  <si>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</si>
  <si>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</si>
  <si>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</si>
  <si>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</si>
  <si>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</si>
  <si>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</si>
  <si>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</si>
  <si>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</si>
  <si>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</si>
  <si>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</si>
  <si>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</si>
  <si>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</si>
  <si>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</si>
  <si>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</si>
  <si>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</si>
  <si>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</si>
  <si>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</si>
  <si>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</si>
  <si>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</si>
  <si>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</si>
  <si>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</si>
  <si>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</si>
  <si>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</si>
  <si>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</si>
  <si>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</si>
  <si>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</si>
  <si>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</si>
  <si>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</si>
  <si>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</si>
  <si>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</si>
  <si>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</si>
  <si>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</si>
  <si>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</si>
  <si>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</si>
  <si>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</si>
  <si>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</si>
  <si>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</si>
  <si>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</si>
  <si>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</si>
  <si>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</si>
  <si>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</si>
  <si>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</si>
  <si>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</si>
  <si>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</si>
  <si>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</si>
  <si>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</si>
  <si>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</si>
  <si>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</si>
  <si>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</si>
  <si>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</si>
  <si>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</si>
  <si>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</si>
  <si>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</si>
  <si>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</si>
  <si>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</si>
  <si>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</si>
  <si>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</si>
  <si>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</si>
  <si>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</si>
  <si>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</si>
  <si>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</si>
  <si>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</si>
  <si>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</si>
  <si>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</si>
  <si>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</si>
  <si>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</si>
  <si>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</si>
  <si>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</si>
  <si>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</si>
  <si>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</si>
  <si>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</si>
  <si>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</si>
  <si>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</si>
  <si>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</si>
  <si>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</si>
  <si>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</si>
  <si>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</si>
  <si>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</si>
  <si>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</si>
  <si>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</si>
  <si>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</si>
  <si>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</si>
  <si>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</si>
  <si>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</si>
  <si>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</si>
  <si>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</si>
  <si>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</si>
  <si>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</si>
  <si>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</si>
  <si>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</si>
  <si>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</si>
  <si>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</si>
  <si>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</si>
  <si>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</si>
  <si>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</si>
  <si>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</si>
  <si>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</si>
  <si>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</si>
  <si>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</si>
  <si>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</si>
  <si>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</si>
  <si>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</si>
  <si>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</si>
  <si>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</si>
  <si>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</si>
  <si>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</si>
  <si>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</si>
  <si>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</si>
  <si>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</si>
  <si>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</si>
  <si>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</si>
  <si>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</si>
  <si>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</si>
  <si>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</si>
  <si>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</si>
  <si>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</si>
  <si>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</si>
  <si>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</si>
  <si>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</si>
  <si>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</si>
  <si>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</si>
  <si>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</si>
  <si>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</si>
  <si>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</si>
  <si>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</si>
  <si>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</si>
  <si>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</si>
  <si>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</si>
  <si>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</si>
  <si>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</si>
  <si>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</si>
  <si>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</si>
  <si>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</si>
  <si>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</si>
  <si>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</si>
  <si>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</si>
  <si>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</si>
  <si>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</si>
  <si>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</si>
  <si>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</si>
  <si>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</si>
  <si>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</si>
  <si>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</si>
  <si>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</si>
  <si>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</si>
  <si>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</si>
  <si>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</si>
  <si>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</si>
  <si>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</si>
  <si>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</si>
  <si>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</si>
  <si>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</si>
  <si>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</si>
  <si>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</si>
  <si>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</si>
  <si>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</si>
  <si>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</si>
  <si>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</si>
  <si>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</si>
  <si>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</si>
  <si>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</si>
  <si>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</si>
  <si>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</si>
  <si>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</si>
  <si>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</si>
  <si>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</si>
  <si>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</si>
  <si>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</si>
  <si>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</si>
  <si>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</si>
  <si>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</si>
  <si>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</si>
  <si>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</si>
  <si>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</si>
  <si>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</si>
  <si>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</si>
  <si>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</si>
  <si>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</si>
  <si>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</si>
  <si>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</si>
  <si>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</si>
  <si>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</si>
  <si>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</si>
  <si>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</si>
  <si>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</si>
  <si>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</si>
  <si>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</si>
  <si>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</si>
  <si>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</si>
  <si>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</si>
  <si>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</si>
  <si>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</si>
  <si>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</si>
  <si>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</si>
  <si>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</si>
  <si>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</si>
  <si>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</si>
  <si>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</si>
  <si>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</si>
  <si>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</si>
  <si>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</si>
  <si>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</si>
  <si>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</si>
  <si>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</si>
  <si>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</si>
  <si>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</si>
  <si>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</si>
  <si>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</si>
  <si>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</si>
  <si>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</si>
  <si>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</si>
  <si>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</si>
  <si>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</si>
  <si>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</si>
  <si>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</si>
  <si>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</si>
  <si>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</si>
  <si>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</si>
  <si>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</si>
  <si>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</si>
  <si>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</si>
  <si>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</si>
  <si>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</si>
  <si>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</si>
  <si>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</si>
  <si>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</si>
  <si>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</si>
  <si>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</si>
  <si>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</si>
  <si>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</si>
  <si>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</si>
  <si>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</si>
  <si>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</si>
  <si>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</si>
  <si>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</si>
  <si>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</si>
  <si>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</si>
  <si>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</si>
  <si>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</si>
  <si>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</si>
  <si>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</si>
  <si>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</si>
  <si>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</si>
  <si>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</si>
  <si>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</si>
  <si>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</si>
  <si>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</si>
  <si>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</si>
  <si>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</si>
  <si>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</si>
  <si>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</si>
  <si>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</si>
  <si>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</si>
  <si>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</si>
  <si>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</si>
  <si>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</si>
  <si>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</si>
  <si>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</si>
  <si>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</si>
  <si>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</si>
  <si>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</si>
  <si>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</si>
  <si>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</si>
  <si>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</si>
  <si>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</si>
  <si>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</si>
  <si>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</si>
  <si>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</si>
  <si>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</si>
  <si>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</si>
  <si>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</si>
  <si>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</si>
  <si>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</si>
  <si>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</si>
  <si>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</si>
  <si>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</si>
  <si>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</si>
  <si>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</si>
  <si>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</si>
  <si>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</si>
  <si>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</si>
  <si>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</si>
  <si>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</si>
  <si>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</si>
  <si>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</si>
  <si>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</si>
  <si>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</si>
  <si>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</si>
  <si>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</si>
  <si>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</si>
  <si>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</si>
  <si>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</si>
  <si>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</si>
  <si>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</si>
  <si>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</si>
  <si>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</si>
  <si>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</si>
  <si>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</si>
  <si>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</si>
  <si>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</si>
  <si>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</si>
  <si>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</si>
  <si>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</si>
  <si>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</si>
  <si>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</si>
  <si>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</si>
  <si>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</si>
  <si>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</si>
  <si>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</si>
  <si>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</si>
  <si>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</si>
  <si>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</si>
  <si>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</si>
  <si>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</si>
  <si>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</si>
  <si>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</si>
  <si>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</si>
  <si>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</si>
  <si>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</si>
  <si>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</si>
  <si>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</si>
  <si>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</si>
  <si>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</si>
  <si>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</si>
  <si>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</si>
  <si>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</si>
  <si>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</si>
  <si>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</si>
  <si>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</si>
  <si>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</si>
  <si>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</si>
  <si>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</si>
  <si>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</si>
  <si>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</si>
  <si>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</si>
  <si>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</si>
  <si>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</si>
  <si>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</si>
  <si>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</si>
  <si>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</si>
  <si>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</si>
  <si>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</si>
  <si>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</si>
  <si>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</si>
  <si>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</si>
  <si>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</si>
  <si>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</si>
  <si>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</si>
  <si>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</si>
  <si>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</si>
  <si>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</si>
  <si>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</si>
  <si>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</si>
  <si>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</si>
  <si>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</si>
  <si>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</si>
  <si>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</si>
  <si>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</si>
  <si>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</si>
  <si>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</si>
  <si>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</si>
  <si>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</si>
  <si>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</si>
  <si>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</si>
  <si>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</si>
  <si>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</si>
  <si>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</si>
  <si>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</si>
  <si>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</si>
  <si>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</si>
  <si>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</si>
  <si>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</si>
  <si>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</si>
  <si>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</si>
  <si>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</si>
  <si>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</si>
  <si>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</si>
  <si>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</si>
  <si>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</si>
  <si>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</si>
  <si>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</si>
  <si>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</si>
  <si>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</si>
  <si>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</si>
  <si>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</si>
  <si>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</si>
  <si>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</si>
  <si>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</si>
  <si>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</si>
  <si>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</si>
  <si>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</si>
  <si>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</si>
  <si>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</si>
  <si>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</si>
  <si>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</si>
  <si>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</si>
  <si>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</si>
  <si>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</si>
  <si>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</si>
  <si>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</si>
  <si>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</si>
  <si>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</si>
  <si>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</si>
  <si>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</si>
  <si>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</si>
  <si>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</si>
  <si>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</si>
  <si>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</si>
  <si>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</si>
  <si>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</si>
  <si>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</si>
  <si>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</si>
  <si>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</si>
  <si>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</si>
  <si>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</si>
  <si>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</si>
  <si>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</si>
  <si>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</si>
  <si>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</si>
  <si>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</si>
  <si>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</si>
  <si>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</si>
  <si>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</si>
  <si>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</si>
  <si>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</si>
  <si>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</si>
  <si>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</si>
  <si>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</si>
  <si>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</si>
  <si>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</si>
  <si>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</si>
  <si>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</si>
  <si>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</si>
  <si>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</si>
  <si>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</si>
  <si>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</si>
  <si>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</si>
  <si>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</si>
  <si>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</si>
  <si>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</si>
  <si>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</si>
  <si>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</si>
  <si>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</si>
  <si>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</si>
  <si>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</si>
  <si>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</si>
  <si>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</si>
  <si>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</si>
  <si>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</si>
  <si>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</si>
  <si>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</si>
  <si>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</si>
  <si>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</si>
  <si>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</si>
  <si>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</si>
  <si>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</si>
  <si>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</si>
  <si>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</si>
  <si>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</si>
  <si>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</si>
  <si>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</si>
  <si>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</si>
  <si>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</si>
  <si>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</si>
  <si>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</si>
  <si>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</si>
  <si>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</si>
  <si>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</si>
  <si>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</si>
  <si>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</si>
  <si>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</si>
  <si>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</si>
  <si>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</si>
  <si>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</si>
  <si>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</si>
  <si>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</si>
  <si>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</si>
  <si>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</si>
  <si>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</si>
  <si>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</si>
  <si>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</si>
  <si>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</si>
  <si>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</si>
  <si>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</si>
  <si>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</si>
  <si>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</si>
  <si>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</si>
  <si>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</si>
  <si>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</si>
  <si>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</si>
  <si>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</si>
  <si>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</si>
  <si>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</si>
  <si>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</si>
  <si>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</si>
  <si>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</si>
  <si>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</si>
  <si>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</si>
  <si>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</si>
  <si>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</si>
  <si>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</si>
  <si>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</si>
  <si>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</si>
  <si>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</si>
  <si>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</si>
  <si>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</si>
  <si>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</si>
  <si>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</si>
  <si>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</si>
  <si>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</si>
  <si>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</si>
  <si>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</si>
  <si>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</si>
  <si>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</si>
  <si>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</si>
  <si>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</si>
  <si>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</si>
  <si>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</si>
  <si>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</si>
  <si>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</si>
  <si>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</si>
  <si>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</si>
  <si>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</si>
  <si>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</si>
  <si>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</si>
  <si>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</si>
  <si>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</si>
  <si>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</si>
  <si>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</si>
  <si>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</si>
  <si>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</si>
  <si>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</si>
  <si>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</si>
  <si>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</si>
  <si>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</si>
  <si>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</si>
  <si>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</si>
  <si>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</si>
  <si>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</si>
  <si>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</si>
  <si>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</si>
  <si>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</si>
  <si>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</si>
  <si>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</si>
  <si>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</si>
  <si>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</si>
  <si>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</si>
  <si>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</si>
  <si>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</si>
  <si>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</si>
  <si>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</si>
  <si>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</si>
  <si>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</si>
  <si>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</si>
  <si>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</si>
  <si>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</si>
  <si>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</si>
  <si>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</si>
  <si>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</si>
  <si>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</si>
  <si>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</si>
  <si>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</si>
  <si>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</si>
  <si>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</si>
  <si>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</si>
  <si>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</si>
  <si>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</si>
  <si>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</si>
  <si>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</si>
  <si>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</si>
  <si>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</si>
  <si>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</si>
  <si>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</si>
  <si>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</si>
  <si>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</si>
  <si>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</si>
  <si>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</si>
  <si>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</si>
  <si>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</si>
  <si>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</si>
  <si>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</si>
  <si>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</si>
  <si>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</si>
  <si>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</si>
  <si>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</si>
  <si>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</si>
  <si>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</si>
  <si>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</si>
  <si>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</si>
  <si>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</si>
  <si>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</si>
  <si>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</si>
  <si>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</si>
  <si>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</si>
  <si>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</si>
  <si>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</si>
  <si>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</si>
  <si>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</si>
  <si>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</si>
  <si>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</si>
  <si>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</si>
  <si>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</si>
  <si>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</si>
  <si>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</si>
  <si>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</si>
  <si>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</si>
  <si>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</si>
  <si>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</si>
  <si>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</si>
  <si>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</si>
  <si>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</si>
  <si>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</si>
  <si>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</si>
  <si>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</si>
  <si>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</si>
  <si>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</si>
  <si>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</si>
  <si>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</si>
  <si>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</si>
  <si>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</si>
  <si>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</si>
  <si>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</si>
  <si>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</si>
  <si>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</si>
  <si>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</si>
  <si>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</si>
  <si>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</si>
  <si>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</si>
  <si>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</si>
  <si>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</si>
  <si>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</si>
  <si>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</si>
  <si>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</si>
  <si>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</si>
  <si>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</si>
  <si>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</si>
  <si>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</si>
  <si>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</si>
  <si>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</si>
  <si>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</si>
  <si>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</si>
  <si>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</si>
  <si>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</si>
  <si>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</si>
  <si>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</si>
  <si>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</si>
  <si>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</si>
  <si>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</si>
  <si>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</si>
  <si>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</si>
  <si>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</si>
  <si>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</si>
  <si>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</si>
  <si>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</si>
  <si>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</si>
  <si>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</si>
  <si>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</si>
  <si>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</si>
  <si>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</si>
  <si>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</si>
  <si>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</si>
  <si>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</si>
  <si>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</si>
  <si>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</si>
  <si>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</si>
  <si>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</si>
  <si>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</si>
  <si>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</si>
  <si>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</si>
  <si>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</si>
  <si>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</si>
  <si>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</si>
  <si>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</si>
  <si>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</si>
  <si>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</si>
  <si>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</si>
  <si>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</si>
  <si>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</si>
  <si>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</si>
  <si>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</si>
  <si>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</si>
  <si>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</si>
  <si>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</si>
  <si>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</si>
  <si>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</si>
  <si>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</si>
  <si>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</si>
  <si>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</si>
  <si>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</si>
  <si>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</si>
  <si>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</si>
  <si>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</si>
  <si>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</si>
  <si>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</si>
  <si>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</si>
  <si>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</si>
  <si>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</si>
  <si>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</si>
  <si>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</si>
  <si>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</si>
  <si>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</si>
  <si>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</si>
  <si>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</si>
  <si>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</si>
  <si>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</si>
  <si>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</si>
  <si>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</si>
  <si>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</si>
  <si>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</si>
  <si>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</si>
  <si>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</si>
  <si>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</si>
  <si>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</si>
  <si>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</si>
  <si>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</si>
  <si>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</si>
  <si>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</si>
  <si>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</si>
  <si>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</si>
  <si>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</si>
  <si>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</si>
  <si>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</si>
  <si>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</si>
  <si>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</si>
  <si>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</si>
  <si>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</si>
  <si>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</si>
  <si>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</si>
  <si>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</si>
  <si>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</si>
  <si>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</si>
  <si>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</si>
  <si>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</si>
  <si>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</si>
  <si>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</si>
  <si>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</si>
  <si>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</si>
  <si>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</si>
  <si>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</si>
  <si>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</si>
  <si>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</si>
  <si>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</si>
  <si>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</si>
  <si>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</si>
  <si>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</si>
  <si>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</si>
  <si>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</si>
  <si>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</si>
  <si>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</si>
  <si>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</si>
  <si>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</si>
  <si>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</si>
  <si>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</si>
  <si>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</si>
  <si>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</si>
  <si>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</si>
  <si>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</si>
  <si>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</si>
  <si>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</si>
  <si>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</si>
  <si>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</si>
  <si>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</si>
  <si>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</si>
  <si>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</si>
  <si>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</si>
  <si>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</si>
  <si>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</si>
  <si>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</si>
  <si>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</si>
  <si>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</si>
  <si>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</si>
  <si>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</si>
  <si>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</si>
  <si>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</si>
  <si>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</si>
  <si>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</si>
  <si>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</si>
  <si>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</si>
  <si>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</si>
  <si>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</si>
  <si>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</si>
  <si>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</si>
  <si>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</si>
  <si>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</si>
  <si>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</si>
  <si>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</si>
  <si>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</si>
  <si>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</si>
  <si>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</si>
  <si>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</si>
  <si>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</si>
  <si>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</si>
  <si>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</si>
  <si>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</si>
  <si>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</si>
  <si>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</si>
  <si>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</si>
  <si>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</si>
  <si>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</si>
  <si>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</si>
  <si>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</si>
  <si>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</si>
  <si>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</si>
  <si>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</si>
  <si>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</si>
  <si>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</si>
  <si>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</si>
  <si>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</si>
  <si>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</si>
  <si>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</si>
  <si>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</si>
  <si>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</si>
  <si>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</si>
  <si>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</si>
  <si>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</si>
  <si>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</si>
  <si>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</si>
  <si>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</si>
  <si>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</si>
  <si>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</si>
  <si>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</si>
  <si>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</si>
  <si>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</si>
  <si>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</si>
  <si>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</si>
  <si>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</si>
  <si>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</si>
  <si>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</si>
  <si>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</si>
  <si>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</si>
  <si>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</si>
  <si>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</si>
  <si>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</si>
  <si>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</si>
  <si>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</si>
  <si>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</si>
  <si>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</si>
  <si>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</si>
  <si>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</si>
  <si>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</si>
  <si>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</si>
  <si>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</si>
  <si>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</si>
  <si>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</si>
  <si>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</si>
  <si>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</si>
  <si>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</si>
  <si>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</si>
  <si>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</si>
  <si>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</si>
  <si>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</si>
  <si>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</si>
  <si>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</si>
  <si>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</si>
  <si>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</si>
  <si>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</si>
  <si>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</si>
  <si>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</si>
  <si>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</si>
  <si>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</si>
  <si>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</si>
  <si>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</si>
  <si>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</si>
  <si>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</si>
  <si>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</si>
  <si>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</si>
  <si>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</si>
  <si>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</si>
  <si>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</si>
  <si>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</si>
  <si>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</si>
  <si>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</si>
  <si>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</si>
  <si>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</si>
  <si>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</si>
  <si>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</si>
  <si>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</si>
  <si>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</si>
  <si>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</si>
  <si>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</si>
  <si>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</si>
  <si>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</si>
  <si>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</si>
  <si>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</si>
  <si>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</si>
  <si>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</si>
  <si>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</si>
  <si>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</si>
  <si>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</si>
  <si>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</si>
  <si>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</si>
  <si>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</si>
  <si>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</si>
  <si>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</si>
  <si>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</si>
  <si>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</si>
  <si>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</si>
  <si>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</si>
  <si>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</si>
  <si>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</si>
  <si>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</si>
  <si>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</si>
  <si>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</si>
  <si>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</si>
  <si>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</si>
  <si>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</si>
  <si>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</si>
  <si>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</si>
  <si>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</si>
  <si>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</si>
  <si>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</si>
  <si>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</si>
  <si>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</si>
  <si>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</si>
  <si>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</si>
  <si>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</si>
  <si>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</si>
  <si>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</si>
  <si>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</si>
  <si>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</si>
  <si>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</si>
  <si>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</si>
  <si>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</si>
  <si>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</si>
  <si>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</si>
  <si>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</si>
  <si>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</si>
  <si>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</si>
  <si>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</si>
  <si>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</si>
  <si>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</si>
  <si>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</si>
  <si>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</si>
  <si>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</si>
  <si>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</si>
  <si>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</si>
  <si>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</si>
  <si>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</si>
  <si>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</si>
  <si>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</si>
  <si>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</si>
  <si>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</si>
  <si>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</si>
  <si>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</si>
  <si>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</si>
  <si>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</si>
  <si>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</si>
  <si>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</si>
  <si>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</si>
  <si>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</si>
  <si>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</si>
  <si>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</si>
  <si>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</si>
  <si>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</si>
  <si>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</si>
  <si>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</si>
  <si>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</si>
  <si>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</si>
  <si>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</si>
  <si>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</si>
  <si>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</si>
  <si>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</si>
  <si>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</si>
  <si>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</si>
  <si>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</si>
  <si>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</si>
  <si>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</si>
  <si>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</si>
  <si>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</si>
  <si>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</si>
  <si>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</si>
  <si>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</si>
  <si>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</si>
  <si>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</si>
  <si>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</si>
  <si>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</si>
  <si>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</si>
  <si>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</si>
  <si>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</si>
  <si>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</si>
  <si>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</si>
  <si>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</si>
  <si>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</si>
  <si>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</si>
  <si>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</si>
  <si>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</si>
  <si>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</si>
  <si>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</si>
  <si>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</si>
  <si>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</si>
  <si>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</si>
  <si>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</si>
  <si>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</si>
  <si>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</si>
  <si>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</si>
  <si>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</si>
  <si>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</si>
  <si>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</si>
  <si>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</si>
  <si>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</si>
  <si>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</si>
  <si>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</si>
  <si>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</si>
  <si>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</si>
  <si>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</si>
  <si>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</si>
  <si>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</si>
  <si>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</si>
  <si>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</si>
  <si>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</si>
  <si>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</si>
  <si>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</si>
  <si>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</si>
  <si>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</si>
  <si>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</si>
  <si>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</si>
  <si>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</si>
  <si>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</si>
  <si>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</si>
  <si>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</si>
  <si>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</si>
  <si>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</si>
  <si>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</si>
  <si>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</si>
  <si>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</si>
  <si>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</si>
  <si>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</si>
  <si>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</si>
  <si>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</si>
  <si>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</si>
  <si>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</si>
  <si>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</si>
  <si>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</si>
  <si>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</si>
  <si>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</si>
  <si>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</si>
  <si>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</si>
  <si>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</si>
  <si>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</si>
  <si>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</si>
  <si>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</si>
  <si>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</si>
  <si>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</si>
  <si>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</si>
  <si>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</si>
  <si>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</si>
  <si>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</si>
  <si>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</si>
  <si>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</si>
  <si>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</si>
  <si>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</si>
  <si>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</si>
  <si>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</si>
  <si>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</si>
  <si>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</si>
  <si>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</si>
  <si>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</si>
  <si>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</si>
  <si>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</si>
  <si>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</si>
  <si>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</si>
  <si>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</si>
  <si>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</si>
  <si>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</si>
  <si>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</si>
  <si>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</si>
  <si>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</si>
  <si>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</si>
  <si>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</si>
  <si>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</si>
  <si>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</si>
  <si>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</si>
  <si>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</si>
  <si>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</si>
  <si>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</si>
  <si>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</si>
  <si>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</si>
  <si>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</si>
  <si>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</si>
  <si>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</si>
  <si>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</si>
  <si>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</si>
  <si>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</si>
  <si>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</si>
  <si>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</si>
  <si>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</si>
  <si>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</si>
  <si>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</si>
  <si>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</si>
  <si>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</si>
  <si>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</si>
  <si>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</si>
  <si>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</si>
  <si>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</si>
  <si>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</si>
  <si>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</si>
  <si>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</si>
  <si>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</si>
  <si>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</si>
  <si>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</si>
  <si>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</si>
  <si>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</si>
  <si>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</si>
  <si>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</si>
  <si>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</si>
  <si>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</si>
  <si>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</si>
  <si>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</si>
  <si>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</si>
  <si>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</si>
  <si>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</si>
  <si>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</si>
  <si>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</si>
  <si>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</si>
  <si>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</si>
  <si>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</si>
  <si>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</si>
  <si>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</si>
  <si>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</si>
  <si>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</si>
  <si>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</si>
  <si>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</si>
  <si>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</si>
  <si>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</si>
  <si>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</si>
  <si>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</si>
  <si>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</si>
  <si>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</si>
  <si>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</si>
  <si>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</si>
  <si>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</si>
  <si>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</si>
  <si>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</si>
  <si>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</si>
  <si>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</si>
  <si>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</si>
  <si>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</si>
  <si>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</si>
  <si>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</si>
  <si>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</si>
  <si>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</si>
  <si>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</si>
  <si>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</si>
  <si>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</si>
  <si>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</si>
  <si>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</si>
  <si>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</si>
  <si>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</si>
  <si>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</si>
  <si>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</si>
  <si>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</si>
  <si>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</si>
  <si>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</si>
  <si>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</si>
  <si>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</si>
  <si>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</si>
  <si>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</si>
  <si>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</si>
  <si>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</si>
  <si>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</si>
  <si>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</si>
  <si>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</si>
  <si>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</si>
  <si>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</si>
  <si>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</si>
  <si>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</si>
  <si>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</si>
  <si>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</si>
  <si>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</si>
  <si>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</si>
  <si>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</si>
  <si>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</si>
  <si>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</si>
  <si>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</si>
  <si>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</si>
  <si>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</si>
  <si>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</si>
  <si>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</si>
  <si>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</si>
  <si>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</si>
  <si>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</si>
  <si>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</si>
  <si>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</si>
  <si>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</si>
  <si>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</si>
  <si>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</si>
  <si>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</si>
  <si>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</si>
  <si>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</si>
  <si>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</si>
  <si>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</si>
  <si>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</si>
  <si>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</si>
  <si>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</si>
  <si>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</si>
  <si>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</si>
  <si>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</si>
  <si>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</si>
  <si>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</si>
  <si>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</si>
  <si>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</si>
  <si>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</si>
  <si>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</si>
  <si>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</si>
  <si>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</si>
  <si>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</si>
  <si>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</si>
  <si>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</si>
  <si>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</si>
  <si>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</si>
  <si>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</si>
  <si>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</si>
  <si>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</si>
  <si>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</si>
  <si>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</si>
  <si>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</si>
  <si>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</si>
  <si>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</si>
  <si>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</si>
  <si>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</si>
  <si>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</si>
  <si>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</si>
  <si>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</si>
  <si>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</si>
  <si>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</si>
  <si>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</si>
  <si>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</si>
  <si>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</si>
  <si>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</si>
  <si>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</si>
  <si>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</si>
  <si>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</si>
  <si>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</si>
  <si>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</si>
  <si>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</si>
  <si>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</si>
  <si>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</si>
  <si>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</si>
  <si>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</si>
  <si>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</si>
  <si>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</si>
  <si>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</si>
  <si>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</si>
  <si>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</si>
  <si>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</si>
  <si>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</si>
  <si>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</si>
  <si>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</si>
  <si>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</si>
  <si>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</si>
  <si>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</si>
  <si>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</si>
  <si>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</si>
  <si>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</si>
  <si>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</si>
  <si>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</si>
  <si>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</si>
  <si>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</si>
  <si>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</si>
  <si>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</si>
  <si>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</si>
  <si>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</si>
  <si>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</si>
  <si>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</si>
  <si>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</si>
  <si>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</si>
  <si>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</si>
  <si>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</si>
  <si>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</si>
  <si>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</si>
  <si>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</si>
  <si>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</si>
  <si>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</si>
  <si>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</si>
  <si>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</si>
  <si>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</si>
  <si>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</si>
  <si>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</si>
  <si>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</si>
  <si>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</si>
  <si>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</si>
  <si>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</si>
  <si>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</si>
  <si>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</si>
  <si>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</si>
  <si>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</si>
  <si>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</si>
  <si>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</si>
  <si>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</si>
  <si>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</si>
  <si>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</si>
  <si>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</si>
  <si>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</si>
  <si>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</si>
  <si>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</si>
  <si>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</si>
  <si>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</si>
  <si>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</si>
  <si>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</si>
  <si>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</si>
  <si>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</si>
  <si>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</si>
  <si>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</si>
  <si>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</si>
  <si>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</si>
  <si>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</si>
  <si>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</si>
  <si>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</si>
  <si>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</si>
  <si>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</si>
  <si>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</si>
  <si>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</si>
  <si>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</si>
  <si>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</si>
  <si>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</si>
  <si>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</si>
  <si>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</si>
  <si>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</si>
  <si>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</si>
  <si>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</si>
  <si>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</si>
  <si>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</si>
  <si>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</si>
  <si>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</si>
  <si>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</si>
  <si>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</si>
  <si>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</si>
  <si>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</si>
  <si>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</si>
  <si>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</si>
  <si>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</si>
  <si>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</si>
  <si>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</si>
  <si>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</si>
  <si>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</si>
  <si>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</si>
  <si>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</si>
  <si>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</si>
  <si>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</si>
  <si>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</si>
  <si>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</si>
  <si>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</si>
  <si>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</si>
  <si>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</si>
  <si>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</si>
  <si>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</si>
  <si>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</si>
  <si>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</si>
  <si>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</si>
  <si>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</si>
  <si>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</si>
  <si>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</si>
  <si>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</si>
  <si>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</si>
  <si>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</si>
  <si>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</si>
  <si>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</si>
  <si>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</si>
  <si>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</si>
  <si>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</si>
  <si>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</si>
  <si>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</si>
  <si>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</si>
  <si>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</si>
  <si>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</si>
  <si>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</si>
  <si>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</si>
  <si>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</si>
  <si>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</si>
  <si>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</si>
  <si>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</si>
  <si>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</si>
  <si>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</si>
  <si>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</si>
  <si>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</si>
  <si>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</si>
  <si>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</si>
  <si>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</si>
  <si>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</si>
  <si>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</si>
  <si>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</si>
  <si>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</si>
  <si>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</si>
  <si>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</si>
  <si>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</si>
  <si>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</si>
  <si>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</si>
  <si>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</si>
  <si>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</si>
  <si>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</si>
  <si>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</si>
  <si>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</si>
  <si>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</si>
  <si>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</si>
  <si>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</si>
  <si>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</si>
  <si>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</si>
  <si>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</si>
  <si>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</si>
  <si>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</si>
  <si>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</si>
  <si>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</si>
  <si>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</si>
  <si>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</si>
  <si>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</si>
  <si>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</si>
  <si>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</si>
  <si>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</si>
  <si>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</si>
  <si>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</si>
  <si>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</si>
  <si>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</si>
  <si>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</si>
  <si>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</si>
  <si>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</si>
  <si>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</si>
  <si>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</si>
  <si>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</si>
  <si>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</si>
  <si>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</si>
  <si>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</si>
  <si>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</si>
  <si>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</si>
  <si>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</si>
  <si>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</si>
  <si>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</si>
  <si>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</si>
  <si>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</si>
  <si>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</si>
  <si>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</si>
  <si>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</si>
  <si>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</si>
  <si>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</si>
  <si>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</si>
  <si>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</si>
  <si>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</si>
  <si>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</si>
  <si>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</si>
  <si>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</si>
  <si>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</si>
  <si>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</si>
  <si>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</si>
  <si>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</si>
  <si>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</si>
  <si>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</si>
  <si>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</si>
  <si>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</si>
  <si>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</si>
  <si>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</si>
  <si>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</si>
  <si>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</si>
  <si>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</si>
  <si>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</si>
  <si>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</si>
  <si>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</si>
  <si>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</si>
  <si>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</si>
  <si>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</si>
  <si>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</si>
  <si>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</si>
  <si>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</si>
  <si>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</si>
  <si>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</si>
  <si>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</si>
  <si>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</si>
  <si>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</si>
  <si>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</si>
  <si>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</si>
  <si>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</si>
  <si>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</si>
  <si>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</si>
  <si>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</si>
  <si>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</si>
  <si>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</si>
  <si>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</si>
  <si>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</si>
  <si>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</si>
  <si>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</si>
  <si>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</si>
  <si>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</si>
  <si>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</si>
  <si>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</si>
  <si>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</si>
  <si>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</si>
  <si>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</si>
  <si>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</si>
  <si>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</si>
  <si>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</si>
  <si>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</si>
  <si>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</si>
  <si>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</si>
  <si>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</si>
  <si>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</si>
  <si>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</si>
  <si>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</si>
  <si>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</si>
  <si>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</si>
  <si>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</si>
  <si>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</si>
  <si>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</si>
  <si>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</si>
  <si>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</si>
  <si>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</si>
  <si>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</si>
  <si>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</si>
  <si>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</si>
  <si>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</si>
  <si>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</si>
  <si>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</si>
  <si>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</si>
  <si>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</si>
  <si>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</si>
  <si>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</si>
  <si>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</si>
  <si>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</si>
  <si>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</si>
  <si>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</si>
  <si>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</si>
  <si>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</si>
  <si>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</si>
  <si>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</si>
  <si>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</si>
  <si>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</si>
  <si>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</si>
  <si>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</si>
  <si>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</si>
  <si>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</si>
  <si>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</si>
  <si>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</si>
  <si>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</si>
  <si>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</si>
  <si>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</si>
  <si>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</si>
  <si>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</si>
  <si>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</si>
  <si>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</si>
  <si>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</si>
  <si>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</si>
  <si>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</si>
  <si>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</si>
  <si>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</si>
  <si>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</si>
  <si>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</si>
  <si>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</si>
  <si>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</si>
  <si>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</si>
  <si>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</si>
  <si>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</si>
  <si>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</si>
  <si>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</si>
  <si>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</si>
  <si>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</si>
  <si>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</si>
  <si>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</si>
  <si>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</si>
  <si>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</si>
  <si>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</si>
  <si>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</si>
  <si>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</si>
  <si>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</si>
  <si>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</si>
  <si>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</si>
  <si>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</si>
  <si>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</si>
  <si>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</si>
  <si>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</si>
  <si>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</si>
  <si>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</si>
  <si>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</si>
  <si>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</si>
  <si>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</si>
  <si>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</si>
  <si>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</si>
  <si>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</si>
  <si>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</si>
  <si>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</si>
  <si>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</si>
  <si>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</si>
  <si>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</si>
  <si>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</si>
  <si>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</si>
  <si>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</si>
  <si>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</si>
  <si>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</si>
  <si>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</si>
  <si>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</si>
  <si>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</si>
  <si>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</si>
  <si>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</si>
  <si>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</si>
  <si>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</si>
  <si>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</si>
  <si>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</si>
  <si>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</si>
  <si>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</si>
  <si>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</si>
  <si>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</si>
  <si>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</si>
  <si>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</si>
  <si>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</si>
  <si>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</si>
  <si>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</si>
  <si>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</si>
  <si>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</si>
  <si>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</si>
  <si>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</si>
  <si>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</si>
  <si>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</si>
  <si>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</si>
  <si>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</si>
  <si>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</si>
  <si>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</si>
  <si>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</si>
  <si>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</si>
  <si>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</si>
  <si>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</si>
  <si>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</si>
  <si>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</si>
  <si>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</si>
  <si>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</si>
  <si>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</si>
  <si>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</si>
  <si>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</si>
  <si>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</si>
  <si>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</si>
  <si>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</si>
  <si>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</si>
  <si>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</si>
  <si>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</si>
  <si>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</si>
  <si>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</si>
  <si>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</si>
  <si>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</si>
  <si>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</si>
  <si>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</si>
  <si>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</si>
  <si>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</si>
  <si>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</si>
  <si>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</si>
  <si>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</si>
  <si>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</si>
  <si>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</si>
  <si>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</si>
  <si>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</si>
  <si>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</si>
  <si>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</si>
  <si>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</si>
  <si>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</si>
  <si>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</si>
  <si>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</si>
  <si>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</si>
  <si>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</si>
  <si>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</si>
  <si>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</si>
  <si>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</si>
  <si>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</si>
  <si>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</si>
  <si>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</si>
  <si>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</si>
  <si>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</si>
  <si>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</si>
  <si>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</si>
  <si>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</si>
  <si>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</si>
  <si>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</si>
  <si>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</si>
  <si>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</si>
  <si>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</si>
  <si>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</si>
  <si>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</si>
  <si>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</si>
  <si>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</si>
  <si>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</si>
  <si>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</si>
  <si>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</si>
  <si>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</si>
  <si>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</si>
  <si>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</si>
  <si>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</si>
  <si>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</si>
  <si>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</si>
  <si>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</si>
  <si>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</si>
  <si>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</si>
  <si>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</si>
  <si>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</si>
  <si>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</si>
  <si>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</si>
  <si>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</si>
  <si>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</si>
  <si>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</si>
  <si>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</si>
  <si>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</si>
  <si>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</si>
  <si>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</si>
  <si>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</si>
  <si>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</si>
  <si>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</si>
  <si>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</si>
  <si>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</si>
  <si>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</si>
  <si>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</si>
  <si>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</si>
  <si>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</si>
  <si>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</si>
  <si>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</si>
  <si>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</si>
  <si>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</si>
  <si>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</si>
  <si>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</si>
  <si>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</si>
  <si>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</si>
  <si>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</si>
  <si>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</si>
  <si>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</si>
  <si>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</si>
  <si>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</si>
  <si>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</si>
  <si>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</si>
  <si>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</si>
  <si>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</si>
  <si>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</si>
  <si>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</si>
  <si>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</si>
  <si>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</si>
  <si>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</si>
  <si>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</si>
  <si>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</si>
  <si>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</si>
  <si>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</si>
  <si>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</si>
  <si>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</si>
  <si>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</si>
  <si>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</si>
  <si>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</si>
  <si>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</si>
  <si>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</si>
  <si>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</si>
  <si>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</si>
  <si>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</si>
  <si>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</si>
  <si>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</si>
  <si>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</si>
  <si>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</si>
  <si>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</si>
  <si>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</si>
  <si>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</si>
  <si>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</si>
  <si>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</si>
  <si>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</si>
  <si>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</si>
  <si>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</si>
  <si>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</si>
  <si>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</si>
  <si>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</si>
  <si>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</si>
  <si>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</si>
  <si>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</si>
  <si>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</si>
  <si>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</si>
  <si>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</si>
  <si>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</si>
  <si>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</si>
  <si>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</si>
  <si>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</si>
  <si>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</si>
  <si>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</si>
  <si>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</si>
  <si>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</si>
  <si>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</si>
  <si>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</si>
  <si>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</si>
  <si>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</si>
  <si>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</si>
  <si>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</si>
  <si>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</si>
  <si>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</si>
  <si>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</si>
  <si>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</si>
  <si>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</si>
  <si>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</si>
  <si>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</si>
  <si>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</si>
  <si>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</si>
  <si>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</si>
  <si>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</si>
  <si>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</si>
  <si>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</si>
  <si>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</si>
  <si>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</si>
  <si>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</si>
  <si>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</si>
  <si>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</si>
  <si>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</si>
  <si>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</si>
  <si>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</si>
  <si>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</si>
  <si>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</si>
  <si>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</si>
  <si>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</si>
  <si>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</si>
  <si>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</si>
  <si>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</si>
  <si>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</si>
  <si>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</si>
  <si>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</si>
  <si>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</si>
  <si>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</si>
  <si>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</si>
  <si>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</si>
  <si>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</si>
  <si>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</si>
  <si>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</si>
  <si>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</si>
  <si>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</si>
  <si>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</si>
  <si>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</si>
  <si>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</si>
  <si>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</si>
  <si>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</si>
  <si>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</si>
  <si>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</si>
  <si>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</si>
  <si>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</si>
  <si>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</si>
  <si>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</si>
  <si>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</si>
  <si>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</si>
  <si>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</si>
  <si>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</si>
  <si>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</si>
  <si>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</si>
  <si>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</si>
  <si>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</si>
  <si>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</si>
  <si>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</si>
  <si>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</si>
  <si>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</si>
  <si>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</si>
  <si>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</si>
  <si>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</si>
  <si>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</si>
  <si>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</si>
  <si>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</si>
  <si>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</si>
  <si>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</si>
  <si>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</si>
  <si>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</si>
  <si>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</si>
  <si>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</si>
  <si>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</si>
  <si>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</si>
  <si>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</si>
  <si>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</si>
  <si>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</si>
  <si>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</si>
  <si>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</si>
  <si>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</si>
  <si>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</si>
  <si>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</si>
  <si>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</si>
  <si>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</si>
  <si>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</si>
  <si>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</si>
  <si>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</si>
  <si>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</si>
  <si>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</si>
  <si>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</si>
  <si>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</si>
  <si>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</si>
  <si>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</si>
  <si>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</si>
  <si>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</si>
  <si>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</si>
  <si>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</si>
  <si>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</si>
  <si>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</si>
  <si>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</si>
  <si>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</si>
  <si>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</si>
  <si>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</si>
  <si>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</si>
  <si>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</si>
  <si>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</si>
  <si>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</si>
  <si>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</si>
  <si>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</si>
  <si>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</si>
  <si>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</si>
  <si>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</si>
  <si>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</si>
  <si>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</si>
  <si>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</si>
  <si>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</si>
  <si>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</si>
  <si>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</si>
  <si>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</si>
  <si>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</si>
  <si>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</si>
  <si>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</si>
  <si>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</si>
  <si>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</si>
  <si>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</si>
  <si>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</si>
  <si>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</si>
  <si>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</si>
  <si>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</si>
  <si>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</si>
  <si>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</si>
  <si>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</si>
  <si>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</si>
  <si>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</si>
  <si>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</si>
  <si>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</si>
  <si>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</si>
  <si>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</si>
  <si>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</si>
  <si>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</si>
  <si>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</si>
  <si>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</si>
  <si>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</si>
  <si>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</si>
  <si>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</si>
  <si>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</si>
  <si>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</si>
  <si>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</si>
  <si>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</si>
  <si>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</si>
  <si>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</si>
  <si>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</si>
  <si>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</si>
  <si>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</si>
  <si>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</si>
  <si>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</si>
  <si>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</si>
  <si>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</si>
  <si>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</si>
  <si>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</si>
  <si>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</si>
  <si>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</si>
  <si>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</si>
  <si>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</si>
  <si>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</si>
  <si>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</si>
  <si>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</si>
  <si>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</si>
  <si>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</si>
  <si>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</si>
  <si>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</si>
  <si>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</si>
  <si>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</si>
  <si>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</si>
  <si>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</si>
  <si>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</si>
  <si>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</si>
  <si>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</si>
  <si>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</si>
  <si>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</si>
  <si>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</si>
  <si>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</si>
  <si>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</si>
  <si>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</si>
  <si>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</si>
  <si>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</si>
  <si>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</si>
  <si>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</si>
  <si>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</si>
  <si>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</si>
  <si>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</si>
  <si>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</si>
  <si>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</si>
  <si>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</si>
  <si>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</si>
  <si>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</si>
  <si>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</si>
  <si>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</si>
  <si>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</si>
  <si>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</si>
  <si>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</si>
  <si>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</si>
  <si>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</si>
  <si>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</si>
  <si>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</si>
  <si>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</si>
  <si>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</si>
  <si>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</si>
  <si>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</si>
  <si>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</si>
  <si>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</si>
  <si>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</si>
  <si>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</si>
  <si>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</si>
  <si>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</si>
  <si>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</si>
  <si>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</si>
  <si>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</si>
  <si>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</si>
  <si>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</si>
  <si>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</si>
  <si>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</si>
  <si>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</si>
  <si>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</si>
  <si>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</si>
  <si>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</si>
  <si>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</si>
  <si>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</si>
  <si>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</si>
  <si>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</si>
  <si>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</si>
  <si>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</si>
  <si>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</si>
  <si>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</si>
  <si>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</si>
  <si>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</si>
  <si>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</si>
  <si>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</si>
  <si>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</si>
  <si>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</si>
  <si>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</si>
  <si>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</si>
  <si>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</si>
  <si>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</si>
  <si>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</si>
  <si>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</si>
  <si>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</si>
  <si>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</si>
  <si>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</si>
  <si>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</si>
  <si>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</si>
  <si>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</si>
  <si>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</si>
  <si>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</si>
  <si>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</si>
  <si>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</si>
  <si>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</si>
  <si>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</si>
  <si>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</si>
  <si>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</si>
  <si>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</si>
  <si>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</si>
  <si>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</si>
  <si>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</si>
  <si>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</si>
  <si>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</si>
  <si>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</si>
  <si>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</si>
  <si>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</si>
  <si>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</si>
  <si>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</si>
  <si>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</si>
  <si>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</si>
  <si>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</si>
  <si>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</si>
  <si>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</si>
  <si>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</si>
  <si>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</si>
  <si>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</si>
  <si>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</si>
  <si>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</si>
  <si>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</si>
  <si>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</si>
  <si>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</si>
  <si>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</si>
  <si>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</si>
  <si>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</si>
  <si>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</si>
  <si>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</si>
  <si>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</si>
  <si>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</si>
  <si>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</si>
  <si>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</si>
  <si>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</si>
  <si>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</si>
  <si>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</si>
  <si>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</si>
  <si>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</si>
  <si>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</si>
  <si>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</si>
  <si>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</si>
  <si>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</si>
  <si>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</si>
  <si>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</si>
  <si>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</si>
  <si>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</si>
  <si>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</si>
  <si>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</si>
  <si>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</si>
  <si>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</si>
  <si>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</si>
  <si>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</si>
  <si>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</si>
  <si>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</si>
  <si>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</si>
  <si>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</si>
  <si>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</si>
  <si>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</si>
  <si>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</si>
  <si>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</si>
  <si>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</si>
  <si>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</si>
  <si>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</si>
  <si>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</si>
  <si>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</si>
  <si>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</si>
  <si>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</si>
  <si>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</si>
  <si>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</si>
  <si>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</si>
  <si>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</si>
  <si>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</si>
  <si>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</si>
  <si>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</si>
  <si>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</si>
  <si>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</si>
  <si>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</si>
  <si>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</si>
  <si>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</si>
  <si>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</si>
  <si>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</si>
  <si>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</si>
  <si>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</si>
  <si>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</si>
  <si>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</si>
  <si>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</si>
  <si>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</si>
  <si>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</si>
  <si>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</si>
  <si>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</si>
  <si>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</si>
  <si>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</si>
  <si>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</si>
  <si>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</si>
  <si>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</si>
  <si>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</si>
  <si>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</si>
  <si>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</si>
  <si>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</si>
  <si>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</si>
  <si>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</si>
  <si>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</si>
  <si>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</si>
  <si>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</si>
  <si>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</si>
  <si>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</si>
  <si>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</si>
  <si>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</si>
  <si>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</si>
  <si>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</si>
  <si>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</si>
  <si>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</si>
  <si>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</si>
  <si>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</si>
  <si>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</si>
  <si>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</si>
  <si>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</si>
  <si>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</si>
  <si>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</si>
  <si>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</si>
  <si>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</si>
  <si>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</si>
  <si>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</si>
  <si>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</si>
  <si>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</si>
  <si>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</si>
  <si>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</si>
  <si>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</si>
  <si>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</si>
  <si>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</si>
  <si>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</si>
  <si>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</si>
  <si>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</si>
  <si>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</si>
  <si>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</si>
  <si>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</si>
  <si>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</si>
  <si>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</si>
  <si>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</si>
  <si>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</si>
  <si>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</si>
  <si>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</si>
  <si>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</si>
  <si>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</si>
  <si>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</si>
  <si>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</si>
  <si>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</si>
  <si>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</si>
  <si>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</si>
  <si>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</si>
  <si>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</si>
  <si>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</si>
  <si>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</si>
  <si>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</si>
  <si>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</si>
  <si>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</si>
  <si>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</si>
  <si>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</si>
  <si>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</si>
  <si>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</si>
  <si>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</si>
  <si>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</si>
  <si>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</si>
  <si>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</si>
  <si>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</si>
  <si>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</si>
  <si>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</si>
  <si>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</si>
  <si>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</si>
  <si>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</si>
  <si>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</si>
  <si>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</si>
  <si>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</si>
  <si>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</si>
  <si>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</si>
  <si>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</si>
  <si>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</si>
  <si>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</si>
  <si>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</si>
  <si>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</si>
  <si>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</si>
  <si>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</si>
  <si>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</si>
  <si>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</si>
  <si>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</si>
  <si>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</si>
  <si>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</si>
  <si>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</si>
  <si>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</si>
  <si>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</si>
  <si>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</si>
  <si>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</si>
  <si>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</si>
  <si>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</si>
  <si>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</si>
  <si>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</si>
  <si>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</si>
  <si>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</si>
  <si>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</si>
  <si>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</si>
  <si>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</si>
  <si>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</si>
  <si>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</si>
  <si>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</si>
  <si>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</si>
  <si>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</si>
  <si>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</si>
  <si>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</si>
  <si>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</si>
  <si>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</si>
  <si>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</si>
  <si>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</si>
  <si>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</si>
  <si>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</si>
  <si>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</si>
  <si>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</si>
  <si>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</si>
  <si>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</si>
  <si>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</si>
  <si>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</si>
  <si>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</si>
  <si>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</si>
  <si>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</si>
  <si>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</si>
  <si>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</si>
  <si>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</si>
  <si>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</si>
  <si>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</si>
  <si>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</si>
  <si>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</si>
  <si>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</si>
  <si>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</si>
  <si>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</si>
  <si>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</si>
  <si>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</si>
  <si>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</si>
  <si>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</si>
  <si>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</si>
  <si>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</si>
  <si>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</si>
  <si>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</si>
  <si>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</si>
  <si>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</si>
  <si>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</si>
  <si>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</si>
  <si>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</si>
  <si>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</si>
  <si>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</si>
  <si>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</si>
  <si>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</si>
  <si>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</si>
  <si>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</si>
  <si>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</si>
  <si>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</si>
  <si>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</si>
  <si>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</si>
  <si>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</si>
  <si>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</si>
  <si>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</si>
  <si>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</si>
  <si>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</si>
  <si>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</si>
  <si>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</si>
  <si>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</si>
  <si>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</si>
  <si>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</si>
  <si>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</si>
  <si>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</si>
  <si>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</si>
  <si>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</si>
  <si>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</si>
  <si>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</si>
  <si>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</si>
  <si>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</si>
  <si>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</si>
  <si>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</si>
  <si>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</si>
  <si>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</si>
  <si>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</si>
  <si>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</si>
  <si>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</si>
  <si>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</si>
  <si>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</si>
  <si>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</si>
  <si>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</si>
  <si>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</si>
  <si>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</si>
  <si>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</si>
  <si>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</si>
  <si>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</si>
  <si>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</si>
  <si>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</si>
  <si>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</si>
  <si>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</si>
  <si>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</si>
  <si>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</si>
  <si>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</si>
  <si>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</si>
  <si>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</si>
  <si>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</si>
  <si>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</si>
  <si>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</si>
  <si>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</si>
  <si>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</si>
  <si>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</si>
  <si>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</si>
  <si>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</si>
  <si>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</si>
  <si>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</si>
  <si>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</si>
  <si>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</si>
  <si>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</si>
  <si>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</si>
  <si>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</si>
  <si>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</si>
  <si>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</si>
  <si>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</si>
  <si>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</si>
  <si>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</si>
  <si>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</si>
  <si>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</si>
  <si>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</si>
  <si>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</si>
  <si>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</si>
  <si>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</si>
  <si>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</si>
  <si>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</si>
  <si>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</si>
  <si>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</si>
  <si>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</si>
  <si>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</si>
  <si>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</si>
  <si>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</si>
  <si>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</si>
  <si>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</si>
  <si>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</si>
  <si>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</si>
  <si>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</si>
  <si>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</si>
  <si>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</si>
  <si>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</si>
  <si>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</si>
  <si>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</si>
  <si>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</si>
  <si>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</si>
  <si>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</si>
  <si>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</si>
  <si>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</si>
  <si>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</si>
  <si>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</si>
  <si>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</si>
  <si>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</si>
  <si>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</si>
  <si>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</si>
  <si>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</si>
  <si>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</si>
  <si>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</si>
  <si>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</si>
  <si>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</si>
  <si>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</si>
  <si>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</si>
  <si>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</si>
  <si>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</si>
  <si>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</si>
  <si>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</si>
  <si>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</si>
  <si>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</si>
  <si>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</si>
  <si>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</si>
  <si>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</si>
  <si>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</si>
  <si>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</si>
  <si>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</si>
  <si>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</si>
  <si>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</si>
  <si>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</si>
  <si>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</si>
  <si>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</si>
  <si>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</si>
  <si>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</si>
  <si>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</si>
  <si>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</si>
  <si>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</si>
  <si>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</si>
  <si>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</si>
  <si>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</si>
  <si>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</si>
  <si>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</si>
  <si>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</si>
  <si>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</si>
  <si>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</si>
  <si>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</si>
  <si>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</si>
  <si>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</si>
  <si>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</si>
  <si>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</si>
  <si>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</si>
  <si>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</si>
  <si>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</si>
  <si>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</si>
  <si>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</si>
  <si>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</si>
  <si>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</si>
  <si>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</si>
  <si>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</si>
  <si>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</si>
  <si>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</si>
  <si>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</si>
  <si>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</si>
  <si>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</si>
  <si>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</si>
  <si>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</si>
  <si>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</si>
  <si>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</si>
  <si>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</si>
  <si>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</si>
  <si>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</si>
  <si>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</si>
  <si>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</si>
  <si>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</si>
  <si>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</si>
  <si>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</si>
  <si>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</si>
  <si>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</si>
  <si>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</si>
  <si>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</si>
  <si>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</si>
  <si>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</si>
  <si>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</si>
  <si>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</si>
  <si>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</si>
  <si>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</si>
  <si>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</si>
  <si>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</si>
  <si>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</si>
  <si>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</si>
  <si>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</si>
  <si>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</si>
  <si>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</si>
  <si>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</si>
  <si>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</si>
  <si>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</si>
  <si>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</si>
  <si>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</si>
  <si>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</si>
  <si>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</si>
  <si>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</si>
  <si>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</si>
  <si>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</si>
  <si>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</si>
  <si>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</si>
  <si>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</si>
  <si>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</si>
  <si>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</si>
  <si>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</si>
  <si>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</si>
  <si>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</si>
  <si>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</si>
  <si>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</si>
  <si>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</si>
  <si>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</si>
  <si>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</si>
  <si>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</si>
  <si>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</si>
  <si>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</si>
  <si>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</si>
  <si>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</si>
  <si>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</si>
  <si>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</si>
  <si>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</si>
  <si>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</si>
  <si>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</si>
  <si>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</si>
  <si>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</si>
  <si>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</si>
  <si>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</si>
  <si>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</si>
  <si>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</si>
  <si>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</si>
  <si>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</si>
  <si>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</si>
  <si>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</si>
  <si>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</si>
  <si>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</si>
  <si>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</si>
  <si>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</si>
  <si>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</si>
  <si>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</si>
  <si>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</si>
  <si>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</si>
  <si>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</si>
  <si>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</si>
  <si>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</si>
  <si>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</si>
  <si>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</si>
  <si>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</si>
  <si>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</si>
  <si>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</si>
  <si>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</si>
  <si>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</si>
  <si>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</si>
  <si>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</si>
  <si>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</si>
  <si>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</si>
  <si>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</si>
  <si>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</si>
  <si>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</si>
  <si>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</si>
  <si>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</si>
  <si>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</si>
  <si>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</si>
  <si>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</si>
  <si>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</si>
  <si>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</si>
  <si>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</si>
  <si>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</si>
  <si>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</si>
  <si>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</si>
  <si>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</si>
  <si>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</si>
  <si>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</si>
  <si>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</si>
  <si>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</si>
  <si>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</si>
  <si>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</si>
  <si>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</si>
  <si>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</si>
  <si>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</si>
  <si>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</si>
  <si>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</si>
  <si>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</si>
  <si>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</si>
  <si>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</si>
  <si>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</si>
  <si>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</si>
  <si>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</si>
  <si>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</si>
  <si>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</si>
  <si>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</si>
  <si>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</si>
  <si>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</si>
  <si>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</si>
  <si>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</si>
  <si>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</si>
  <si>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</si>
  <si>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</si>
  <si>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</si>
  <si>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</si>
  <si>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</si>
  <si>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</si>
  <si>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</si>
  <si>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</si>
  <si>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</si>
  <si>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</si>
  <si>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</si>
  <si>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</si>
  <si>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</si>
  <si>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</si>
  <si>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</si>
  <si>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</si>
  <si>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</si>
  <si>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</si>
  <si>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</si>
  <si>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</si>
  <si>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</si>
  <si>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</si>
  <si>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</si>
  <si>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</si>
  <si>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</si>
  <si>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</si>
  <si>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</si>
  <si>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</si>
  <si>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</si>
  <si>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</si>
  <si>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</si>
  <si>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</si>
  <si>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</si>
  <si>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</si>
  <si>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</si>
  <si>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</si>
  <si>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</si>
  <si>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</si>
  <si>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</si>
  <si>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</si>
  <si>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</si>
  <si>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</si>
  <si>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</si>
  <si>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</si>
  <si>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</si>
  <si>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</si>
  <si>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</si>
  <si>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</si>
  <si>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</si>
  <si>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</si>
  <si>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</si>
  <si>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</si>
  <si>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</si>
  <si>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</si>
  <si>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</si>
  <si>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</si>
  <si>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</si>
  <si>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</si>
  <si>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</si>
  <si>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</si>
  <si>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</si>
  <si>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</si>
  <si>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</si>
  <si>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</si>
  <si>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</si>
  <si>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</si>
  <si>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</si>
  <si>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</si>
  <si>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</si>
  <si>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</si>
  <si>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</si>
  <si>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</si>
  <si>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</si>
  <si>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</si>
  <si>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</si>
  <si>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</si>
  <si>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</si>
  <si>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</si>
  <si>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</si>
  <si>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</si>
  <si>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</si>
  <si>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</si>
  <si>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</si>
  <si>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</si>
  <si>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</si>
  <si>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</si>
  <si>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</si>
  <si>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</si>
  <si>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</si>
  <si>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</si>
  <si>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</si>
  <si>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</si>
  <si>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</si>
  <si>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</si>
  <si>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</si>
  <si>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</si>
  <si>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</si>
  <si>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</si>
  <si>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</si>
  <si>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</si>
  <si>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</si>
  <si>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</si>
  <si>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</si>
  <si>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</si>
  <si>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</si>
  <si>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</si>
  <si>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</si>
  <si>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</si>
  <si>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</si>
  <si>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</si>
  <si>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</si>
  <si>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</si>
  <si>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</si>
  <si>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</si>
  <si>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</si>
  <si>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</si>
  <si>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</si>
  <si>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</si>
  <si>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</si>
  <si>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</si>
  <si>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</si>
  <si>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</si>
  <si>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</si>
  <si>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</si>
  <si>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</si>
  <si>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</si>
  <si>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</si>
  <si>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</si>
  <si>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</si>
  <si>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</si>
  <si>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</si>
  <si>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</si>
  <si>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</si>
  <si>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</si>
  <si>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</si>
  <si>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</si>
  <si>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</si>
  <si>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</si>
  <si>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</si>
  <si>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</si>
  <si>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</si>
  <si>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</si>
  <si>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</si>
  <si>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</si>
  <si>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</si>
  <si>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</si>
  <si>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</si>
  <si>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</si>
  <si>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</si>
  <si>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</si>
  <si>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</si>
  <si>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</si>
  <si>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</si>
  <si>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</si>
  <si>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</si>
  <si>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</si>
  <si>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</si>
  <si>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</si>
  <si>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</si>
  <si>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</si>
  <si>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</si>
  <si>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</si>
  <si>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</si>
  <si>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</si>
  <si>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</si>
  <si>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</si>
  <si>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</si>
  <si>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</si>
  <si>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</si>
  <si>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</si>
  <si>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</si>
  <si>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</si>
  <si>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</si>
  <si>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</si>
  <si>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</si>
  <si>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</si>
  <si>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</si>
  <si>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</si>
  <si>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</si>
  <si>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</si>
  <si>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</si>
  <si>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</si>
  <si>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</si>
  <si>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</si>
  <si>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</si>
  <si>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</si>
  <si>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</si>
  <si>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</si>
  <si>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</si>
  <si>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</si>
  <si>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</si>
  <si>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</si>
  <si>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</si>
  <si>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</si>
  <si>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</si>
  <si>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</si>
  <si>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</si>
  <si>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</si>
  <si>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</si>
  <si>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</si>
  <si>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</si>
  <si>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</si>
  <si>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</si>
  <si>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</si>
  <si>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</si>
  <si>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</si>
  <si>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</si>
  <si>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</si>
  <si>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</si>
  <si>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</si>
  <si>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</si>
  <si>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</si>
  <si>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</si>
  <si>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</si>
  <si>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</si>
  <si>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</si>
  <si>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</si>
  <si>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</si>
  <si>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</si>
  <si>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</si>
  <si>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</si>
  <si>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</si>
  <si>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</si>
  <si>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</si>
  <si>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</si>
  <si>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</si>
  <si>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</si>
  <si>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</si>
  <si>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</si>
  <si>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</si>
  <si>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</si>
  <si>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</si>
  <si>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</si>
  <si>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</si>
  <si>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</si>
  <si>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</si>
  <si>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</si>
  <si>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</si>
  <si>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</si>
  <si>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</si>
  <si>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</si>
  <si>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</si>
  <si>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</si>
  <si>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</si>
  <si>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</si>
  <si>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</si>
  <si>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</si>
  <si>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</si>
  <si>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</si>
  <si>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</si>
  <si>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</si>
  <si>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</si>
  <si>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</si>
  <si>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</si>
  <si>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</si>
  <si>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</si>
  <si>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</si>
  <si>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</si>
  <si>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</si>
  <si>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</si>
  <si>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</si>
  <si>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</si>
  <si>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</si>
  <si>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</si>
  <si>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</si>
  <si>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</si>
  <si>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</si>
  <si>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</si>
  <si>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</si>
  <si>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</si>
  <si>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</si>
  <si>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</si>
  <si>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</si>
  <si>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</si>
  <si>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</si>
  <si>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</si>
  <si>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</si>
  <si>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</si>
  <si>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</si>
  <si>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</si>
  <si>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</si>
  <si>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</si>
  <si>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</si>
  <si>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</si>
  <si>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</si>
  <si>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</si>
  <si>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</si>
  <si>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</si>
  <si>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</si>
  <si>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</si>
  <si>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</si>
  <si>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</si>
  <si>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</si>
  <si>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</si>
  <si>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</si>
  <si>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</si>
  <si>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</si>
  <si>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</si>
  <si>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</si>
  <si>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</si>
  <si>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</si>
  <si>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</si>
  <si>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</si>
  <si>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</si>
  <si>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</si>
  <si>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</si>
  <si>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</si>
  <si>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</si>
  <si>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</si>
  <si>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</si>
  <si>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</si>
  <si>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</si>
  <si>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</si>
  <si>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</si>
  <si>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</si>
  <si>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</si>
  <si>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</si>
  <si>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</si>
  <si>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</si>
  <si>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</si>
  <si>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</si>
  <si>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</si>
  <si>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</si>
  <si>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</si>
  <si>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</si>
  <si>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</si>
  <si>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</si>
  <si>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</si>
  <si>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</si>
  <si>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</si>
  <si>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</si>
  <si>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</si>
  <si>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</si>
  <si>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</si>
  <si>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</si>
  <si>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</si>
  <si>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</si>
  <si>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</si>
  <si>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</si>
  <si>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</si>
  <si>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</si>
  <si>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</si>
  <si>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</si>
  <si>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</si>
  <si>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</si>
  <si>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</si>
  <si>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</si>
  <si>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</si>
  <si>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</si>
  <si>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</si>
  <si>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</si>
  <si>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</si>
  <si>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</si>
  <si>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</si>
  <si>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</si>
  <si>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</si>
  <si>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</si>
  <si>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</si>
  <si>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</si>
  <si>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</si>
  <si>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</si>
  <si>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</si>
  <si>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</si>
  <si>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</si>
  <si>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</si>
  <si>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</si>
  <si>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</si>
  <si>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</si>
  <si>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</si>
  <si>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</si>
  <si>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</si>
  <si>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</si>
  <si>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</si>
  <si>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</si>
  <si>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</si>
  <si>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</si>
  <si>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</si>
  <si>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</si>
  <si>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</si>
  <si>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</si>
  <si>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</si>
  <si>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</si>
  <si>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</si>
  <si>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</si>
  <si>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</si>
  <si>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</si>
  <si>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</si>
  <si>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</si>
  <si>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</si>
  <si>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</si>
  <si>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</si>
  <si>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</si>
  <si>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</si>
  <si>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</si>
  <si>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</si>
  <si>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</si>
  <si>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</si>
  <si>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</si>
  <si>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</si>
  <si>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</si>
  <si>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</si>
  <si>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</si>
  <si>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</si>
  <si>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</si>
  <si>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</si>
  <si>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</si>
  <si>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</si>
  <si>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</si>
  <si>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</si>
  <si>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</si>
  <si>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</si>
  <si>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</si>
  <si>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</si>
  <si>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</si>
  <si>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</si>
  <si>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</si>
  <si>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</si>
  <si>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</si>
  <si>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</si>
  <si>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</si>
  <si>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</si>
  <si>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</si>
  <si>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</si>
  <si>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</si>
  <si>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</si>
  <si>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</si>
  <si>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</si>
  <si>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</si>
  <si>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</si>
  <si>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</si>
  <si>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</si>
  <si>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</si>
  <si>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</si>
  <si>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</si>
  <si>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</si>
  <si>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</si>
  <si>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</si>
  <si>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</si>
  <si>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</si>
  <si>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</si>
  <si>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</si>
  <si>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</si>
  <si>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</si>
  <si>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</si>
  <si>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</si>
  <si>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</si>
  <si>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</si>
  <si>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</si>
  <si>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</si>
  <si>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</si>
  <si>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</si>
  <si>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</si>
  <si>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</si>
  <si>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</si>
  <si>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</si>
  <si>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</si>
  <si>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</si>
  <si>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</si>
  <si>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</si>
  <si>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</si>
  <si>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</si>
  <si>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</si>
  <si>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</si>
  <si>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</si>
  <si>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</si>
  <si>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</si>
  <si>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</si>
  <si>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</si>
  <si>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</si>
  <si>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</si>
  <si>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</si>
  <si>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</si>
  <si>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</si>
  <si>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</si>
  <si>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</si>
  <si>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</si>
  <si>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</si>
  <si>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</si>
  <si>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</si>
  <si>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</si>
  <si>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</si>
  <si>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</si>
  <si>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</si>
  <si>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</si>
  <si>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</si>
  <si>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</si>
  <si>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</si>
  <si>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</si>
  <si>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</si>
  <si>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</si>
  <si>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</si>
  <si>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</si>
  <si>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</si>
  <si>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</si>
  <si>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</si>
  <si>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</si>
  <si>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</si>
  <si>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</si>
  <si>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</si>
  <si>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</si>
  <si>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</si>
  <si>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</si>
  <si>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</si>
  <si>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</si>
  <si>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</si>
  <si>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</si>
  <si>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</si>
  <si>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</si>
  <si>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</si>
  <si>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</si>
  <si>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</si>
  <si>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</si>
  <si>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</si>
  <si>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</si>
  <si>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</si>
  <si>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</si>
  <si>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</si>
  <si>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</si>
  <si>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</si>
  <si>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</si>
  <si>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</si>
  <si>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</si>
  <si>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</si>
  <si>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</si>
  <si>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</si>
  <si>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</si>
  <si>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</si>
  <si>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</si>
  <si>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</si>
  <si>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</si>
  <si>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</si>
  <si>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</si>
  <si>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</si>
  <si>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</si>
  <si>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</si>
  <si>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</si>
  <si>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</si>
  <si>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</si>
  <si>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</si>
  <si>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</si>
  <si>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</si>
  <si>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</si>
  <si>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</si>
  <si>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</si>
  <si>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</si>
  <si>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</si>
  <si>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</si>
  <si>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</si>
  <si>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</si>
  <si>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</si>
  <si>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</si>
  <si>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</si>
  <si>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</si>
  <si>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</si>
  <si>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</si>
  <si>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</si>
  <si>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</si>
  <si>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</si>
  <si>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</si>
  <si>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</si>
  <si>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</si>
  <si>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</si>
  <si>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</si>
  <si>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</si>
  <si>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</si>
  <si>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</si>
  <si>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</si>
  <si>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</si>
  <si>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</si>
  <si>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</si>
  <si>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</si>
  <si>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</si>
  <si>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</si>
  <si>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</si>
  <si>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</si>
  <si>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</si>
  <si>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</si>
  <si>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</si>
  <si>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</si>
  <si>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</si>
  <si>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</si>
  <si>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</si>
  <si>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</si>
  <si>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</si>
  <si>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</si>
  <si>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</si>
  <si>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</si>
  <si>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</si>
  <si>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</si>
  <si>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</si>
  <si>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</si>
  <si>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</si>
  <si>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</si>
  <si>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</si>
  <si>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</si>
  <si>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</si>
  <si>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</si>
  <si>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</si>
  <si>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</si>
  <si>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</si>
  <si>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</si>
  <si>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</si>
  <si>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</si>
  <si>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</si>
  <si>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</si>
  <si>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</si>
  <si>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</si>
  <si>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</si>
  <si>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</si>
  <si>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</si>
  <si>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</si>
  <si>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</si>
  <si>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</si>
  <si>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</si>
  <si>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</si>
  <si>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</si>
  <si>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</si>
  <si>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</si>
  <si>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</si>
  <si>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</si>
  <si>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</si>
  <si>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</si>
  <si>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</si>
  <si>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</si>
  <si>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</si>
  <si>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</si>
  <si>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</si>
  <si>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</si>
  <si>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</si>
  <si>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</si>
  <si>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</si>
  <si>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</si>
  <si>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</si>
  <si>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</si>
  <si>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</si>
  <si>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</si>
  <si>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</si>
  <si>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</si>
  <si>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</si>
  <si>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</si>
  <si>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</si>
  <si>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</si>
  <si>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</si>
  <si>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</si>
  <si>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</si>
  <si>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</si>
  <si>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</si>
  <si>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</si>
  <si>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</si>
  <si>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</si>
  <si>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</si>
  <si>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</si>
  <si>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</si>
  <si>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</si>
  <si>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</si>
  <si>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</si>
  <si>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</si>
  <si>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</si>
  <si>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</si>
  <si>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</si>
  <si>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</si>
  <si>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</si>
  <si>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</si>
  <si>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</si>
  <si>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</si>
  <si>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</si>
  <si>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</si>
  <si>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</si>
  <si>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</si>
  <si>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</si>
  <si>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</si>
  <si>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</si>
  <si>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</si>
  <si>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</si>
  <si>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</si>
  <si>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</si>
  <si>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</si>
  <si>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</si>
  <si>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</si>
  <si>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</si>
  <si>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</si>
  <si>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</si>
  <si>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</si>
  <si>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</si>
  <si>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</si>
  <si>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</si>
  <si>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</si>
  <si>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</si>
  <si>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</si>
  <si>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</si>
  <si>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</si>
  <si>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</si>
  <si>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</si>
  <si>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</si>
  <si>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</si>
  <si>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</si>
  <si>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</si>
  <si>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</si>
  <si>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</si>
  <si>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</si>
  <si>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</si>
  <si>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</si>
  <si>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</si>
  <si>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</si>
  <si>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</si>
  <si>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</si>
  <si>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</si>
  <si>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</si>
  <si>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</si>
  <si>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</si>
  <si>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</si>
  <si>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</si>
  <si>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</si>
  <si>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</si>
  <si>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</si>
  <si>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</si>
  <si>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</si>
  <si>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</si>
  <si>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</si>
  <si>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</si>
  <si>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</si>
  <si>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</si>
  <si>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</si>
  <si>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</si>
  <si>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</si>
  <si>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</si>
  <si>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</si>
  <si>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</si>
  <si>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</si>
  <si>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</si>
  <si>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</si>
  <si>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</si>
  <si>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</si>
  <si>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</si>
  <si>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</si>
  <si>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</si>
  <si>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</si>
  <si>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</si>
  <si>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</si>
  <si>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</si>
  <si>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</si>
  <si>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</si>
  <si>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</si>
  <si>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</si>
  <si>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</si>
  <si>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</si>
  <si>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</si>
  <si>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</si>
  <si>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</si>
  <si>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</si>
  <si>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</si>
  <si>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</si>
  <si>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</si>
  <si>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</si>
  <si>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</si>
  <si>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</si>
  <si>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</si>
  <si>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</si>
  <si>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</si>
  <si>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</si>
  <si>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</si>
  <si>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</si>
  <si>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</si>
  <si>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</si>
  <si>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</si>
  <si>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</si>
  <si>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</si>
  <si>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</si>
  <si>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</si>
  <si>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</si>
  <si>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</si>
  <si>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</si>
  <si>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</si>
  <si>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</si>
  <si>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</si>
  <si>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</si>
  <si>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</si>
  <si>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</si>
  <si>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</si>
  <si>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</si>
  <si>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</si>
  <si>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</si>
  <si>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</si>
  <si>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</si>
  <si>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</si>
  <si>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</si>
  <si>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</si>
  <si>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</si>
  <si>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</si>
  <si>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</si>
  <si>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</si>
  <si>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</si>
  <si>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</si>
  <si>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</si>
  <si>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</si>
  <si>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</si>
  <si>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</si>
  <si>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</si>
  <si>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</si>
  <si>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</si>
  <si>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</si>
  <si>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</si>
  <si>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</si>
  <si>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</si>
  <si>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</si>
  <si>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</si>
  <si>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</si>
  <si>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</si>
  <si>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</si>
  <si>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</si>
  <si>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</si>
  <si>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</si>
  <si>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</si>
  <si>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</si>
  <si>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</si>
  <si>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</si>
  <si>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</si>
  <si>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</si>
  <si>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</si>
  <si>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</si>
  <si>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</si>
  <si>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</si>
  <si>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</si>
  <si>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</si>
  <si>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</si>
  <si>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</si>
  <si>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</si>
  <si>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</si>
  <si>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</si>
  <si>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</si>
  <si>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</si>
  <si>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</si>
  <si>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</si>
  <si>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</si>
  <si>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</si>
  <si>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</si>
  <si>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</si>
  <si>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</si>
  <si>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</si>
  <si>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</si>
  <si>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</si>
  <si>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</si>
  <si>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</si>
  <si>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</si>
  <si>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</si>
  <si>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</si>
  <si>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</si>
  <si>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</si>
  <si>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</si>
  <si>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</si>
  <si>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</si>
  <si>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</si>
  <si>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</si>
  <si>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</si>
  <si>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</si>
  <si>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</si>
  <si>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</si>
  <si>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</si>
  <si>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</si>
  <si>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</si>
  <si>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</si>
  <si>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</si>
  <si>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</si>
  <si>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</si>
  <si>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</si>
  <si>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</si>
  <si>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</si>
  <si>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</si>
  <si>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</si>
  <si>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</si>
  <si>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</si>
  <si>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</si>
  <si>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</si>
  <si>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</si>
  <si>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</si>
  <si>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</si>
  <si>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</si>
  <si>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</si>
  <si>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</si>
  <si>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</si>
  <si>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</si>
  <si>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</si>
  <si>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</si>
  <si>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</si>
  <si>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</si>
  <si>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</si>
  <si>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</si>
  <si>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</si>
  <si>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</si>
  <si>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</si>
  <si>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</si>
  <si>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</si>
  <si>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</si>
  <si>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</si>
  <si>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</si>
  <si>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</si>
  <si>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</si>
  <si>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</si>
  <si>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</si>
  <si>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</si>
  <si>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</si>
  <si>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</si>
  <si>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</si>
  <si>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</si>
  <si>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</si>
  <si>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</si>
  <si>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</si>
  <si>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</si>
  <si>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</si>
  <si>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</si>
  <si>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</si>
  <si>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</si>
  <si>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</si>
  <si>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</si>
  <si>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</si>
  <si>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</si>
  <si>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</si>
  <si>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</si>
  <si>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</si>
  <si>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</si>
  <si>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</si>
  <si>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</si>
  <si>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</si>
  <si>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</si>
  <si>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</si>
  <si>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</si>
  <si>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</si>
  <si>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</si>
  <si>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</si>
  <si>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</si>
  <si>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</si>
  <si>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</si>
  <si>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</si>
  <si>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</si>
  <si>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</si>
  <si>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</si>
  <si>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</si>
  <si>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</si>
  <si>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</si>
  <si>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</si>
  <si>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</si>
  <si>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</si>
  <si>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</si>
  <si>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</si>
  <si>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</si>
  <si>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</si>
  <si>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</si>
  <si>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</si>
  <si>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</si>
  <si>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</si>
  <si>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</si>
  <si>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</si>
  <si>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</si>
  <si>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</si>
  <si>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</si>
  <si>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</si>
  <si>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</si>
  <si>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</si>
  <si>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</si>
  <si>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</si>
  <si>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</si>
  <si>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</si>
  <si>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</si>
  <si>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</si>
  <si>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</si>
  <si>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</si>
  <si>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</si>
  <si>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</si>
  <si>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</si>
  <si>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</si>
  <si>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</si>
  <si>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</si>
  <si>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</si>
  <si>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</si>
  <si>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</si>
  <si>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</si>
  <si>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</si>
  <si>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</si>
  <si>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</si>
  <si>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</si>
  <si>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</si>
  <si>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</si>
  <si>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</si>
  <si>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</si>
  <si>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</si>
  <si>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</si>
  <si>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</si>
  <si>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</si>
  <si>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</si>
  <si>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</si>
  <si>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</si>
  <si>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</si>
  <si>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</si>
  <si>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</si>
  <si>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</si>
  <si>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</si>
  <si>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</si>
  <si>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</si>
  <si>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</si>
  <si>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</si>
  <si>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</si>
  <si>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</si>
  <si>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</si>
  <si>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</si>
  <si>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</si>
  <si>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</si>
  <si>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</si>
  <si>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</si>
  <si>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</si>
  <si>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</si>
  <si>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</si>
  <si>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</si>
  <si>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</si>
  <si>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</si>
  <si>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</si>
  <si>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</si>
  <si>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</si>
  <si>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</si>
  <si>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</si>
  <si>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</si>
  <si>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</si>
  <si>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</si>
  <si>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</si>
  <si>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</si>
  <si>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</si>
  <si>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</si>
  <si>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</si>
  <si>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</si>
  <si>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</si>
  <si>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</si>
  <si>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</si>
  <si>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</si>
  <si>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</si>
  <si>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</si>
  <si>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</si>
  <si>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</si>
  <si>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</si>
  <si>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</si>
  <si>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</si>
  <si>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</si>
  <si>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</si>
  <si>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</si>
  <si>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</si>
  <si>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</si>
  <si>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</si>
  <si>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</si>
  <si>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</si>
  <si>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</si>
  <si>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</si>
  <si>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</si>
  <si>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</si>
  <si>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</si>
  <si>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</si>
  <si>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</si>
  <si>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</si>
  <si>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</si>
  <si>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</si>
  <si>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</si>
  <si>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</si>
  <si>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</si>
  <si>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</si>
  <si>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</si>
  <si>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</si>
  <si>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</si>
  <si>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</si>
  <si>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</si>
  <si>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</si>
  <si>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</si>
  <si>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</si>
  <si>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</si>
  <si>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</si>
  <si>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</si>
  <si>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</si>
  <si>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</si>
  <si>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</si>
  <si>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</si>
  <si>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</si>
  <si>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</si>
  <si>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</si>
  <si>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</si>
  <si>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</si>
  <si>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</si>
  <si>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</si>
  <si>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</si>
  <si>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</si>
  <si>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</si>
  <si>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</si>
  <si>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</si>
  <si>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</si>
  <si>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</si>
  <si>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</si>
  <si>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</si>
  <si>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</si>
  <si>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</si>
  <si>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</si>
  <si>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</si>
  <si>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</si>
  <si>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</si>
  <si>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</si>
  <si>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</si>
  <si>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</si>
  <si>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</si>
  <si>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</si>
  <si>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</si>
  <si>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</si>
  <si>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</si>
  <si>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</si>
  <si>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</si>
  <si>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</si>
  <si>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</si>
  <si>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</si>
  <si>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</si>
  <si>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</si>
  <si>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</si>
  <si>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</si>
  <si>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</si>
  <si>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</si>
  <si>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</si>
  <si>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</si>
  <si>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</si>
  <si>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</si>
  <si>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</si>
  <si>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</si>
  <si>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</si>
  <si>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</si>
  <si>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</si>
  <si>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</si>
  <si>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</si>
  <si>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</si>
  <si>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</si>
  <si>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</si>
  <si>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</si>
  <si>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</si>
  <si>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</si>
  <si>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</si>
  <si>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</si>
  <si>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</si>
  <si>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</si>
  <si>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</si>
  <si>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</si>
  <si>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</si>
  <si>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</si>
  <si>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</si>
  <si>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</si>
  <si>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</si>
  <si>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</si>
  <si>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</si>
  <si>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</si>
  <si>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</si>
  <si>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</si>
  <si>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</si>
  <si>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</si>
  <si>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</si>
  <si>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</si>
  <si>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</si>
  <si>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</si>
  <si>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</si>
  <si>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</si>
  <si>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</si>
  <si>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</si>
  <si>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</si>
  <si>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</si>
  <si>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</si>
  <si>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</si>
  <si>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</si>
  <si>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</si>
  <si>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</si>
  <si>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</si>
  <si>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</si>
  <si>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</si>
  <si>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</si>
  <si>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</si>
  <si>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</si>
  <si>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</si>
  <si>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</si>
  <si>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</si>
  <si>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</si>
  <si>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</si>
  <si>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</si>
  <si>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</si>
  <si>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</si>
  <si>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</si>
  <si>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</si>
  <si>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</si>
  <si>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</si>
  <si>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</si>
  <si>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</si>
  <si>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</si>
  <si>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</si>
  <si>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</si>
  <si>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</si>
  <si>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</si>
  <si>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</si>
  <si>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</si>
  <si>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</si>
  <si>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</si>
  <si>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</si>
  <si>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</si>
  <si>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</si>
  <si>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</si>
  <si>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</si>
  <si>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</si>
  <si>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</si>
  <si>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</si>
  <si>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</si>
  <si>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</si>
  <si>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</si>
  <si>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</si>
  <si>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</si>
  <si>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</si>
  <si>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</si>
  <si>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</si>
  <si>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</si>
  <si>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</si>
  <si>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</si>
  <si>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</si>
  <si>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</si>
  <si>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</si>
  <si>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</si>
  <si>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</si>
  <si>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</si>
  <si>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</si>
  <si>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</si>
  <si>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</si>
  <si>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</si>
  <si>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</si>
  <si>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</si>
  <si>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</si>
  <si>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</si>
  <si>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</si>
  <si>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</si>
  <si>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</si>
  <si>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</si>
  <si>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</si>
  <si>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</si>
  <si>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</si>
  <si>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</si>
  <si>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</si>
  <si>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</si>
  <si>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</si>
  <si>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</si>
  <si>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</si>
  <si>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</si>
  <si>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</si>
  <si>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</si>
  <si>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</si>
  <si>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</si>
  <si>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</si>
  <si>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</si>
  <si>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</si>
  <si>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</si>
  <si>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</si>
  <si>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</si>
  <si>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</si>
  <si>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</si>
  <si>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</si>
  <si>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</si>
  <si>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</si>
  <si>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</si>
  <si>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</si>
  <si>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</si>
  <si>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</si>
  <si>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</si>
  <si>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</si>
  <si>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</si>
  <si>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</si>
  <si>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</si>
  <si>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</si>
  <si>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</si>
  <si>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</si>
  <si>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</si>
  <si>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</si>
  <si>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</si>
  <si>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</si>
  <si>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</si>
  <si>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</si>
  <si>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</si>
  <si>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</si>
  <si>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</si>
  <si>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</si>
  <si>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</si>
  <si>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</si>
  <si>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</si>
  <si>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</si>
  <si>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</si>
  <si>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</si>
  <si>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</si>
  <si>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</si>
  <si>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</si>
  <si>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</si>
  <si>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</si>
  <si>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</si>
  <si>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</si>
  <si>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</si>
  <si>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</si>
  <si>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</si>
  <si>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</si>
  <si>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</si>
  <si>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</si>
  <si>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</si>
  <si>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</si>
  <si>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</si>
  <si>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</si>
  <si>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</si>
  <si>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</si>
  <si>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</si>
  <si>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</si>
  <si>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</si>
  <si>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</si>
  <si>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</si>
  <si>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</si>
  <si>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</si>
  <si>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</si>
  <si>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</si>
  <si>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</si>
  <si>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</si>
  <si>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</si>
  <si>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</si>
  <si>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</si>
  <si>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</si>
  <si>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</si>
  <si>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</si>
  <si>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</si>
  <si>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</si>
  <si>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</si>
  <si>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</si>
  <si>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</si>
  <si>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</si>
  <si>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</si>
  <si>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</si>
  <si>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</si>
  <si>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</si>
  <si>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</si>
  <si>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</si>
  <si>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</si>
  <si>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</si>
  <si>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</si>
  <si>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</si>
  <si>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</si>
  <si>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</si>
  <si>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</si>
  <si>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</si>
  <si>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</si>
  <si>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</si>
  <si>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</si>
  <si>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</si>
  <si>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</si>
  <si>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</si>
  <si>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</si>
  <si>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</si>
  <si>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</si>
  <si>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</si>
  <si>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</si>
  <si>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</si>
  <si>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</si>
  <si>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</si>
  <si>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</si>
  <si>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</si>
  <si>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</si>
  <si>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</si>
  <si>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</si>
  <si>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</si>
  <si>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</si>
  <si>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</si>
  <si>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</si>
  <si>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</si>
  <si>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</si>
  <si>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</si>
  <si>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</si>
  <si>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</si>
  <si>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</si>
  <si>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</si>
  <si>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</si>
  <si>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</si>
  <si>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</si>
  <si>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</si>
  <si>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</si>
  <si>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</si>
  <si>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</si>
  <si>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</si>
  <si>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</si>
  <si>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</si>
  <si>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</si>
  <si>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</si>
  <si>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</si>
  <si>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</si>
  <si>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</si>
  <si>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</si>
  <si>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</si>
  <si>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</si>
  <si>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</si>
  <si>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</si>
  <si>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</si>
  <si>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</si>
  <si>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</si>
  <si>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</si>
  <si>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</si>
  <si>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</si>
  <si>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</si>
  <si>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</si>
  <si>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</si>
  <si>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</si>
  <si>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</si>
  <si>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</si>
  <si>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</si>
  <si>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</si>
  <si>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</si>
  <si>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</si>
  <si>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</si>
  <si>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</si>
  <si>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</si>
  <si>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</si>
  <si>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</si>
  <si>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</si>
  <si>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</si>
  <si>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</si>
  <si>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</si>
  <si>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</si>
  <si>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</si>
  <si>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</si>
  <si>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</si>
  <si>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</si>
  <si>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</si>
  <si>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</si>
  <si>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</si>
  <si>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</si>
  <si>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</si>
  <si>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</si>
  <si>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</si>
  <si>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</si>
  <si>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</si>
  <si>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</si>
  <si>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</si>
  <si>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</si>
  <si>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</si>
  <si>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</si>
  <si>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</si>
  <si>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</si>
  <si>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</si>
  <si>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</si>
  <si>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</si>
  <si>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</si>
  <si>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</si>
  <si>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</si>
  <si>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</si>
  <si>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</si>
  <si>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</si>
  <si>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</si>
  <si>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</si>
  <si>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</si>
  <si>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</si>
  <si>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</si>
  <si>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</si>
  <si>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</si>
  <si>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</si>
  <si>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</si>
  <si>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</si>
  <si>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</si>
  <si>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</si>
  <si>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</si>
  <si>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</si>
  <si>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</si>
  <si>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</si>
  <si>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</si>
  <si>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</si>
  <si>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</si>
  <si>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</si>
  <si>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</si>
  <si>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</si>
  <si>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</si>
  <si>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</si>
  <si>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</si>
  <si>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</si>
  <si>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</si>
  <si>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</si>
  <si>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</si>
  <si>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</si>
  <si>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</si>
  <si>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</si>
  <si>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</si>
  <si>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</si>
  <si>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</si>
  <si>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</si>
  <si>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</si>
  <si>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</si>
  <si>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</si>
  <si>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</si>
  <si>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</si>
  <si>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</si>
  <si>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</si>
  <si>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</si>
  <si>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</si>
  <si>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</si>
  <si>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</si>
  <si>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</si>
  <si>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</si>
  <si>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</si>
  <si>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</si>
  <si>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</si>
  <si>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</si>
  <si>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</si>
  <si>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</si>
  <si>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</si>
  <si>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</si>
  <si>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</si>
  <si>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</si>
  <si>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</si>
  <si>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</si>
  <si>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</si>
  <si>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</si>
  <si>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</si>
  <si>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</si>
  <si>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</si>
  <si>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</si>
  <si>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</si>
  <si>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</si>
  <si>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</si>
  <si>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</si>
  <si>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</si>
  <si>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</si>
  <si>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</si>
  <si>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</si>
  <si>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</si>
  <si>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</si>
  <si>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</si>
  <si>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</si>
  <si>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</si>
  <si>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</si>
  <si>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</si>
  <si>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</si>
  <si>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</si>
  <si>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</si>
  <si>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</si>
  <si>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</si>
  <si>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</si>
  <si>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</si>
  <si>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</si>
  <si>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</si>
  <si>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</si>
  <si>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</si>
  <si>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</si>
  <si>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</si>
  <si>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</si>
  <si>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</si>
  <si>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</si>
  <si>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</si>
  <si>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</si>
  <si>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</si>
  <si>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</si>
  <si>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</si>
  <si>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</si>
  <si>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</si>
  <si>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</si>
  <si>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</si>
  <si>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</si>
  <si>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</si>
  <si>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</si>
  <si>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</si>
  <si>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</si>
  <si>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</si>
  <si>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</si>
  <si>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</si>
  <si>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</si>
  <si>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</si>
  <si>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</si>
  <si>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</si>
  <si>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</si>
  <si>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</si>
  <si>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</si>
  <si>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</si>
  <si>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</si>
  <si>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</si>
  <si>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</si>
  <si>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</si>
  <si>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</si>
  <si>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</si>
  <si>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</si>
  <si>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</si>
  <si>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</si>
  <si>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</si>
  <si>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</si>
  <si>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</si>
  <si>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</si>
  <si>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</si>
  <si>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</si>
  <si>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</si>
  <si>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</si>
  <si>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</si>
  <si>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</si>
  <si>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</si>
  <si>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</si>
  <si>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</si>
  <si>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</si>
  <si>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</si>
  <si>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</si>
  <si>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</si>
  <si>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</si>
  <si>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</si>
  <si>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</si>
  <si>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</si>
  <si>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</si>
  <si>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</si>
  <si>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</si>
  <si>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</si>
  <si>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</si>
  <si>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</si>
  <si>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</si>
  <si>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</si>
  <si>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</si>
  <si>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</si>
  <si>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</si>
  <si>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</si>
  <si>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</si>
  <si>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</si>
  <si>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</si>
  <si>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</si>
  <si>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</si>
  <si>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</si>
  <si>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</si>
  <si>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</si>
  <si>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</si>
  <si>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</si>
  <si>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</si>
  <si>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</si>
  <si>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</si>
  <si>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</si>
  <si>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</si>
  <si>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</si>
  <si>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</si>
  <si>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</si>
  <si>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</si>
  <si>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</si>
  <si>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</si>
  <si>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</si>
  <si>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</si>
  <si>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</si>
  <si>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</si>
  <si>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</si>
  <si>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</si>
  <si>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</si>
  <si>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</si>
  <si>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</si>
  <si>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</si>
  <si>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</si>
  <si>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</si>
  <si>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</si>
  <si>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</si>
  <si>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</si>
  <si>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</si>
  <si>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</si>
  <si>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</si>
  <si>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</si>
  <si>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</si>
  <si>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</si>
  <si>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</si>
  <si>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</si>
  <si>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</si>
  <si>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</si>
  <si>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</si>
  <si>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</si>
  <si>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</si>
  <si>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</si>
  <si>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</si>
  <si>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</si>
  <si>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</si>
  <si>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</si>
  <si>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</si>
  <si>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</si>
  <si>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</si>
  <si>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</si>
  <si>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</si>
  <si>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</si>
  <si>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</si>
  <si>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</si>
  <si>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</si>
  <si>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</si>
  <si>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</si>
  <si>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</si>
  <si>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</si>
  <si>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</si>
  <si>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</si>
  <si>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</si>
  <si>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</si>
  <si>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</si>
  <si>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</si>
  <si>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</si>
  <si>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</si>
  <si>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</si>
  <si>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</si>
  <si>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</si>
  <si>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</si>
  <si>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</si>
  <si>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</si>
  <si>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</si>
  <si>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</si>
  <si>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</si>
  <si>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</si>
  <si>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</si>
  <si>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</si>
  <si>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</si>
  <si>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</si>
  <si>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</si>
  <si>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</si>
  <si>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</si>
  <si>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</si>
  <si>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</si>
  <si>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</si>
  <si>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</si>
  <si>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</si>
  <si>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</si>
  <si>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</si>
  <si>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</si>
  <si>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</si>
  <si>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</si>
  <si>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</si>
  <si>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</si>
  <si>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</si>
  <si>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</si>
  <si>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</si>
  <si>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</si>
  <si>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</si>
  <si>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</si>
  <si>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</si>
  <si>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</si>
  <si>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</si>
  <si>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</si>
  <si>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</si>
  <si>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</si>
  <si>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</si>
  <si>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</si>
  <si>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</si>
  <si>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</si>
  <si>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</si>
  <si>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</si>
  <si>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</si>
  <si>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</si>
  <si>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</si>
  <si>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</si>
  <si>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</si>
  <si>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</si>
  <si>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</si>
  <si>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</si>
  <si>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</si>
  <si>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</si>
  <si>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</si>
  <si>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</si>
  <si>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</si>
  <si>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</si>
  <si>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</si>
  <si>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</si>
  <si>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</si>
  <si>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</si>
  <si>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</si>
  <si>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</si>
  <si>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</si>
  <si>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</si>
  <si>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</si>
  <si>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</si>
  <si>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</si>
  <si>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</si>
  <si>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</si>
  <si>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</si>
  <si>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</si>
  <si>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</si>
  <si>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</si>
  <si>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</si>
  <si>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</si>
  <si>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</si>
  <si>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</si>
  <si>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</si>
  <si>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</si>
  <si>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</si>
  <si>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</si>
  <si>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</si>
  <si>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</si>
  <si>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</si>
  <si>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</si>
  <si>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</si>
  <si>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</si>
  <si>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</si>
  <si>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</si>
  <si>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</si>
  <si>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</si>
  <si>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</si>
  <si>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</si>
  <si>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</si>
  <si>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</si>
  <si>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</si>
  <si>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</si>
  <si>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</si>
  <si>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</si>
  <si>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</si>
  <si>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</si>
  <si>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</si>
  <si>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</si>
  <si>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</si>
  <si>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</si>
  <si>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</si>
  <si>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</si>
  <si>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</si>
  <si>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</si>
  <si>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</si>
  <si>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</si>
  <si>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</si>
  <si>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</si>
  <si>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</si>
  <si>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</si>
  <si>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</si>
  <si>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</si>
  <si>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</si>
  <si>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</si>
  <si>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</si>
  <si>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</si>
  <si>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</si>
  <si>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</si>
  <si>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</si>
  <si>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</si>
  <si>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</si>
  <si>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</si>
  <si>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</si>
  <si>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</si>
  <si>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</si>
  <si>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</si>
  <si>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</si>
  <si>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</si>
  <si>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</si>
  <si>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</si>
  <si>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</si>
  <si>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</si>
  <si>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</si>
  <si>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</si>
  <si>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</si>
  <si>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</si>
  <si>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</si>
  <si>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</si>
  <si>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</si>
  <si>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</si>
  <si>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</si>
  <si>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</si>
  <si>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</si>
  <si>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</si>
  <si>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</si>
  <si>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</si>
  <si>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</si>
  <si>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</si>
  <si>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</si>
  <si>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</si>
  <si>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</si>
  <si>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</si>
  <si>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</si>
  <si>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</si>
  <si>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</si>
  <si>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</si>
  <si>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</si>
  <si>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</si>
  <si>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</si>
  <si>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</si>
  <si>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</si>
  <si>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</si>
  <si>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</si>
  <si>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</si>
  <si>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</si>
  <si>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</si>
  <si>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</si>
  <si>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</si>
  <si>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</si>
  <si>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</si>
  <si>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</si>
  <si>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</si>
  <si>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</si>
  <si>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</si>
  <si>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</si>
  <si>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</si>
  <si>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</si>
  <si>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</si>
  <si>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</si>
  <si>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</si>
  <si>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</si>
  <si>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</si>
  <si>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</si>
  <si>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</si>
  <si>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</si>
  <si>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</si>
  <si>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</si>
  <si>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</si>
  <si>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</si>
  <si>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</si>
  <si>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</si>
  <si>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</si>
  <si>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</si>
  <si>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</si>
  <si>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</si>
  <si>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</si>
  <si>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</si>
  <si>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</si>
  <si>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</si>
  <si>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</si>
  <si>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</si>
  <si>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</si>
  <si>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</si>
  <si>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</si>
  <si>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</si>
  <si>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</si>
  <si>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</si>
  <si>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</si>
  <si>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</si>
  <si>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</si>
  <si>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</si>
  <si>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</si>
  <si>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</si>
  <si>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</si>
  <si>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</si>
  <si>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</si>
  <si>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</si>
  <si>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</si>
  <si>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</si>
  <si>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</si>
  <si>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</si>
  <si>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</si>
  <si>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</si>
  <si>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</si>
  <si>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</si>
  <si>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</si>
  <si>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</si>
  <si>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</si>
  <si>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</si>
  <si>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</si>
  <si>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</si>
  <si>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</si>
  <si>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</si>
  <si>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</si>
  <si>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</si>
  <si>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</si>
  <si>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</si>
  <si>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</si>
  <si>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</si>
  <si>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</si>
  <si>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</si>
  <si>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</si>
  <si>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</si>
  <si>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</si>
  <si>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</si>
  <si>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</si>
  <si>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</si>
  <si>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</si>
  <si>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</si>
  <si>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</si>
  <si>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</si>
  <si>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</si>
  <si>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</si>
  <si>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</si>
  <si>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</si>
  <si>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</si>
  <si>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</si>
  <si>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</si>
  <si>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</si>
  <si>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</si>
  <si>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</si>
  <si>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</si>
  <si>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</si>
  <si>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</si>
  <si>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</si>
  <si>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</si>
  <si>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</si>
  <si>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</si>
  <si>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</si>
  <si>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</si>
  <si>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</si>
  <si>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</si>
  <si>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</si>
  <si>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</si>
  <si>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</si>
  <si>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</si>
  <si>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</si>
  <si>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</si>
  <si>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</si>
  <si>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</si>
  <si>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</si>
  <si>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</si>
  <si>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</si>
  <si>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</si>
  <si>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</si>
  <si>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</si>
  <si>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</si>
  <si>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</si>
  <si>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</si>
  <si>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</si>
  <si>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</si>
  <si>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</si>
  <si>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</si>
  <si>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</si>
  <si>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</si>
  <si>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</si>
  <si>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</si>
  <si>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</si>
  <si>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</si>
  <si>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</si>
  <si>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</si>
  <si>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</si>
  <si>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</si>
  <si>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</si>
  <si>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</si>
  <si>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</si>
  <si>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</si>
  <si>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</si>
  <si>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</si>
  <si>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</si>
  <si>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</si>
  <si>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</si>
  <si>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</si>
  <si>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</si>
  <si>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</si>
  <si>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</si>
  <si>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</si>
  <si>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</si>
  <si>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</si>
  <si>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</si>
  <si>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</si>
  <si>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</si>
  <si>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</si>
  <si>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</si>
  <si>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</si>
  <si>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</si>
  <si>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</si>
  <si>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</si>
  <si>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</si>
  <si>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</si>
  <si>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</si>
  <si>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</si>
  <si>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</si>
  <si>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</si>
  <si>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</si>
  <si>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</si>
  <si>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</si>
  <si>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</si>
  <si>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</si>
  <si>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</si>
  <si>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</si>
  <si>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</si>
  <si>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</si>
  <si>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</si>
  <si>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</si>
  <si>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</si>
  <si>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</si>
  <si>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</si>
  <si>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</si>
  <si>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</si>
  <si>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</si>
  <si>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</si>
  <si>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</si>
  <si>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</si>
  <si>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</si>
  <si>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</si>
  <si>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</si>
  <si>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</si>
  <si>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</si>
  <si>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</si>
  <si>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</si>
  <si>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</si>
  <si>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</si>
  <si>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</si>
  <si>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</si>
  <si>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</si>
  <si>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</si>
  <si>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</si>
  <si>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</si>
  <si>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</si>
  <si>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</si>
  <si>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</si>
  <si>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</si>
  <si>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</si>
  <si>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</si>
  <si>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</si>
  <si>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</si>
  <si>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</si>
  <si>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</si>
  <si>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</si>
  <si>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</si>
  <si>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</si>
  <si>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</si>
  <si>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</si>
  <si>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</si>
  <si>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</si>
  <si>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</si>
  <si>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</si>
  <si>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</si>
  <si>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</si>
  <si>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</si>
  <si>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</si>
  <si>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</si>
  <si>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</si>
  <si>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</si>
  <si>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</si>
  <si>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</si>
  <si>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</si>
  <si>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</si>
  <si>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</si>
  <si>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</si>
  <si>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</si>
  <si>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</si>
  <si>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</si>
  <si>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</si>
  <si>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</si>
  <si>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</si>
  <si>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</si>
  <si>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</si>
  <si>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</si>
  <si>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</si>
  <si>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</si>
  <si>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</si>
  <si>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</si>
  <si>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</si>
  <si>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</si>
  <si>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</si>
  <si>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</si>
  <si>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</si>
  <si>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</si>
  <si>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</si>
  <si>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</si>
  <si>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</si>
  <si>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</si>
  <si>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</si>
  <si>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</si>
  <si>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</si>
  <si>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</si>
  <si>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</si>
  <si>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</si>
  <si>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</si>
  <si>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</si>
  <si>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</si>
  <si>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</si>
  <si>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</si>
  <si>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</si>
  <si>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</si>
  <si>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</si>
  <si>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</si>
  <si>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</si>
  <si>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</si>
  <si>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</si>
  <si>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</si>
  <si>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</si>
  <si>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</si>
  <si>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</si>
  <si>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</si>
  <si>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</si>
  <si>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</si>
  <si>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</si>
  <si>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</si>
  <si>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</si>
  <si>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</si>
  <si>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</si>
  <si>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</si>
  <si>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</si>
  <si>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</si>
  <si>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</si>
  <si>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</si>
  <si>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</si>
  <si>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</si>
  <si>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</si>
  <si>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</si>
  <si>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</si>
  <si>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</si>
  <si>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</si>
  <si>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</si>
  <si>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</si>
  <si>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</si>
  <si>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</si>
  <si>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</si>
  <si>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</si>
  <si>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</si>
  <si>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</si>
  <si>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</si>
  <si>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</si>
  <si>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</si>
  <si>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</si>
  <si>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</si>
  <si>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</si>
  <si>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</si>
  <si>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</si>
  <si>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</si>
  <si>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</si>
  <si>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</si>
  <si>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</si>
  <si>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</si>
  <si>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</si>
  <si>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</si>
  <si>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</si>
  <si>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</si>
  <si>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</si>
  <si>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</si>
  <si>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</si>
  <si>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</si>
  <si>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</si>
  <si>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</si>
  <si>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</si>
  <si>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</si>
  <si>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</si>
  <si>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</si>
  <si>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</si>
  <si>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</si>
  <si>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</si>
  <si>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</si>
  <si>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</si>
  <si>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</si>
  <si>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</si>
  <si>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</si>
  <si>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</si>
  <si>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</si>
  <si>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</si>
  <si>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</si>
  <si>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</si>
  <si>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</si>
  <si>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</si>
  <si>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</si>
  <si>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</si>
  <si>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</si>
  <si>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</si>
  <si>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</si>
  <si>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</si>
  <si>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</si>
  <si>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</si>
  <si>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</si>
  <si>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</si>
  <si>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</si>
  <si>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</si>
  <si>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</si>
  <si>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</si>
  <si>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</si>
  <si>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</si>
  <si>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</si>
  <si>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</si>
  <si>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</si>
  <si>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</si>
  <si>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</si>
  <si>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</si>
  <si>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</si>
  <si>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</si>
  <si>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</si>
  <si>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</si>
  <si>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</si>
  <si>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</si>
  <si>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</si>
  <si>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</si>
  <si>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</si>
  <si>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</si>
  <si>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</si>
  <si>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</si>
  <si>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</si>
  <si>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</si>
  <si>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</si>
  <si>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</si>
  <si>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</si>
  <si>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</si>
  <si>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</si>
  <si>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</si>
  <si>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</si>
  <si>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</si>
  <si>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</si>
  <si>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</si>
  <si>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</si>
  <si>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</si>
  <si>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</si>
  <si>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</si>
  <si>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</si>
  <si>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</si>
  <si>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</si>
  <si>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</si>
  <si>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</si>
  <si>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</si>
  <si>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</si>
  <si>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</si>
  <si>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</si>
  <si>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</si>
  <si>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</si>
  <si>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</si>
  <si>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</si>
  <si>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</si>
  <si>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</si>
  <si>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</si>
  <si>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</si>
  <si>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</si>
  <si>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</si>
  <si>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</si>
  <si>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</si>
  <si>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</si>
  <si>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</si>
  <si>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</si>
  <si>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</si>
  <si>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</si>
  <si>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</si>
  <si>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</si>
  <si>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</si>
  <si>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</si>
  <si>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</si>
  <si>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</si>
  <si>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</si>
  <si>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</si>
  <si>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</si>
  <si>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</si>
  <si>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</si>
  <si>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</si>
  <si>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</si>
  <si>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</si>
  <si>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</si>
  <si>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</si>
  <si>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</si>
  <si>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</si>
  <si>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</si>
  <si>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</si>
  <si>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</si>
  <si>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</si>
  <si>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</si>
  <si>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</si>
  <si>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</si>
  <si>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</si>
  <si>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</si>
  <si>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</si>
  <si>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</si>
  <si>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</si>
  <si>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</si>
  <si>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</si>
  <si>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</si>
  <si>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</si>
  <si>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</si>
  <si>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</si>
  <si>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</si>
  <si>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</si>
  <si>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</si>
  <si>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</si>
  <si>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</si>
  <si>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</si>
  <si>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</si>
  <si>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</si>
  <si>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</si>
  <si>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</si>
  <si>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</si>
  <si>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</si>
  <si>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</si>
  <si>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</si>
  <si>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</si>
  <si>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</si>
  <si>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</si>
  <si>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</si>
  <si>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</si>
  <si>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</si>
  <si>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</si>
  <si>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</si>
  <si>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</si>
  <si>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</si>
  <si>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</si>
  <si>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</si>
  <si>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</si>
  <si>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</si>
  <si>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</si>
  <si>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</si>
  <si>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</si>
  <si>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</si>
  <si>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</si>
  <si>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</si>
  <si>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</si>
  <si>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</si>
  <si>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</si>
  <si>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</si>
  <si>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</si>
  <si>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</si>
  <si>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</si>
  <si>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</si>
  <si>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</si>
  <si>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</si>
  <si>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</si>
  <si>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</si>
  <si>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</si>
  <si>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</si>
  <si>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</si>
  <si>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</si>
  <si>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</si>
  <si>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</si>
  <si>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</si>
  <si>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</si>
  <si>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</si>
  <si>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</si>
  <si>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</si>
  <si>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</si>
  <si>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</si>
  <si>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</si>
  <si>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</si>
  <si>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</si>
  <si>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</si>
  <si>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</si>
  <si>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</si>
  <si>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</si>
  <si>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</si>
  <si>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</si>
  <si>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</si>
  <si>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</si>
  <si>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</si>
  <si>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</si>
  <si>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</si>
  <si>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</si>
  <si>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</si>
  <si>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</si>
  <si>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</si>
  <si>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</si>
  <si>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</si>
  <si>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</si>
  <si>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</si>
  <si>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</si>
  <si>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</si>
  <si>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</si>
  <si>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</si>
  <si>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</si>
  <si>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</si>
  <si>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</si>
  <si>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</si>
  <si>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</si>
  <si>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</si>
  <si>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</si>
  <si>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</si>
  <si>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</si>
  <si>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</si>
  <si>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</si>
  <si>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</si>
  <si>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</si>
  <si>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</si>
  <si>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</si>
  <si>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</si>
  <si>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</si>
  <si>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</si>
  <si>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</si>
  <si>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</si>
  <si>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</si>
  <si>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</si>
  <si>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</si>
  <si>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</si>
  <si>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</si>
  <si>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</si>
  <si>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</si>
  <si>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</si>
  <si>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</si>
  <si>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</si>
  <si>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</si>
  <si>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</si>
  <si>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</si>
  <si>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</si>
  <si>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</si>
  <si>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</si>
  <si>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</si>
  <si>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</si>
  <si>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</si>
  <si>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</si>
  <si>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</si>
  <si>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</si>
  <si>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</si>
  <si>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</si>
  <si>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</si>
  <si>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</si>
  <si>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</si>
  <si>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</si>
  <si>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</si>
  <si>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</si>
  <si>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</si>
  <si>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</si>
  <si>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</si>
  <si>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</si>
  <si>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</si>
  <si>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</si>
  <si>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</si>
  <si>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</si>
  <si>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</si>
  <si>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</si>
  <si>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</si>
  <si>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</si>
  <si>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</si>
  <si>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</si>
  <si>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</si>
  <si>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</si>
  <si>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</si>
  <si>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</si>
  <si>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</si>
  <si>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</si>
  <si>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</si>
  <si>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</si>
  <si>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</si>
  <si>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</si>
  <si>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</si>
  <si>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</si>
  <si>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</si>
  <si>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</si>
  <si>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</si>
  <si>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</si>
  <si>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</si>
  <si>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</si>
  <si>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</si>
  <si>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</si>
  <si>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</si>
  <si>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</si>
  <si>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</si>
  <si>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</si>
  <si>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</si>
  <si>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</si>
  <si>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</si>
  <si>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</si>
  <si>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</si>
  <si>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</si>
  <si>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</si>
  <si>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</si>
  <si>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</si>
  <si>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</si>
  <si>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</si>
  <si>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</si>
  <si>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</si>
  <si>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</si>
  <si>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</si>
  <si>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</si>
  <si>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</si>
  <si>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</si>
  <si>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</si>
  <si>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</si>
  <si>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</si>
  <si>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</si>
  <si>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</si>
  <si>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</si>
  <si>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</si>
  <si>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</si>
  <si>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</si>
  <si>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</si>
  <si>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</si>
  <si>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</si>
  <si>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</si>
  <si>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</si>
  <si>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</si>
  <si>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</si>
  <si>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</si>
  <si>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</si>
  <si>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</si>
  <si>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</si>
  <si>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</si>
  <si>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</si>
  <si>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</si>
  <si>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</si>
  <si>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</si>
  <si>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</si>
  <si>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</si>
  <si>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</si>
  <si>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</si>
  <si>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</si>
  <si>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</si>
  <si>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</si>
  <si>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</si>
  <si>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</si>
  <si>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</si>
  <si>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</si>
  <si>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</si>
  <si>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</si>
  <si>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</si>
  <si>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</si>
  <si>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</si>
  <si>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</si>
  <si>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</si>
  <si>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</si>
  <si>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</si>
  <si>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</si>
  <si>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</si>
  <si>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</si>
  <si>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</si>
  <si>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</si>
  <si>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</si>
  <si>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</si>
  <si>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</si>
  <si>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</si>
  <si>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</si>
  <si>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</si>
  <si>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</si>
  <si>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</si>
  <si>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</si>
  <si>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</si>
  <si>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</si>
  <si>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</si>
  <si>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</si>
  <si>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</si>
  <si>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</si>
  <si>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</si>
  <si>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</si>
  <si>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</si>
  <si>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</si>
  <si>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</si>
  <si>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</si>
  <si>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</si>
  <si>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</si>
  <si>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</si>
  <si>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</si>
  <si>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</si>
  <si>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</si>
  <si>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</si>
  <si>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</si>
  <si>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</si>
  <si>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</si>
  <si>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</si>
  <si>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</si>
  <si>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</si>
  <si>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</si>
  <si>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</si>
  <si>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</si>
  <si>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</si>
  <si>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</si>
  <si>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</si>
  <si>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</si>
  <si>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</si>
  <si>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</si>
  <si>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</si>
  <si>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</si>
  <si>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</si>
  <si>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</si>
  <si>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</si>
  <si>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</si>
  <si>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</si>
  <si>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</si>
  <si>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</si>
  <si>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</si>
  <si>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</si>
  <si>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</si>
  <si>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</si>
  <si>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</si>
  <si>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</si>
  <si>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</si>
  <si>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</si>
  <si>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</si>
  <si>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</si>
  <si>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</si>
  <si>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</si>
  <si>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</si>
  <si>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</si>
  <si>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</si>
  <si>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</si>
  <si>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</si>
  <si>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</si>
  <si>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</si>
  <si>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</si>
  <si>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</si>
  <si>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</si>
  <si>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</si>
  <si>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</si>
  <si>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</si>
  <si>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</si>
  <si>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</si>
  <si>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</si>
  <si>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</si>
  <si>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</si>
  <si>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</si>
  <si>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</si>
  <si>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</si>
  <si>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</si>
  <si>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</si>
  <si>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</si>
  <si>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</si>
  <si>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</si>
  <si>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</si>
  <si>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</si>
  <si>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</si>
  <si>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</si>
  <si>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</si>
  <si>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</si>
  <si>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</si>
  <si>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</si>
  <si>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</si>
  <si>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</si>
  <si>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</si>
  <si>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</si>
  <si>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</si>
  <si>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</si>
  <si>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</si>
  <si>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</si>
  <si>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</si>
  <si>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</si>
  <si>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</si>
  <si>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</si>
  <si>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</si>
  <si>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</si>
  <si>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</si>
  <si>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</si>
  <si>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</si>
  <si>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</si>
  <si>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</si>
  <si>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</si>
  <si>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</si>
  <si>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</si>
  <si>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</si>
  <si>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</si>
  <si>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</si>
  <si>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</si>
  <si>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</si>
  <si>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</si>
  <si>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</si>
  <si>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</si>
  <si>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</si>
  <si>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</si>
  <si>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</si>
  <si>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</si>
  <si>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</si>
  <si>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</si>
  <si>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</si>
  <si>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</si>
  <si>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</si>
  <si>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</si>
  <si>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</si>
  <si>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</si>
  <si>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</si>
  <si>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</si>
  <si>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</si>
  <si>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</si>
  <si>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</si>
  <si>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</si>
  <si>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</si>
  <si>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</si>
  <si>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</si>
  <si>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</si>
  <si>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</si>
  <si>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</si>
  <si>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</si>
  <si>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</si>
  <si>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</si>
  <si>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</si>
  <si>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</si>
  <si>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</si>
  <si>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</si>
  <si>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</si>
  <si>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</si>
  <si>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</si>
  <si>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</si>
  <si>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</si>
  <si>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</si>
  <si>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</si>
  <si>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</si>
  <si>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</si>
  <si>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</si>
  <si>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</si>
  <si>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</si>
  <si>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</si>
  <si>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</si>
  <si>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</si>
  <si>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</si>
  <si>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</si>
  <si>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</si>
  <si>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</si>
  <si>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</si>
  <si>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</si>
  <si>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</si>
  <si>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</si>
  <si>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</si>
  <si>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</si>
  <si>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</si>
  <si>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</si>
  <si>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</si>
  <si>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</si>
  <si>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</si>
  <si>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</si>
  <si>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</si>
  <si>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</si>
  <si>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</si>
  <si>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</si>
  <si>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</si>
  <si>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</si>
  <si>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</si>
  <si>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</si>
  <si>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</si>
  <si>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</si>
  <si>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</si>
  <si>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</si>
  <si>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</si>
  <si>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</si>
  <si>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</si>
  <si>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</si>
  <si>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</si>
  <si>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</si>
  <si>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</si>
  <si>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</si>
  <si>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</si>
  <si>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</si>
  <si>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</si>
  <si>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</si>
  <si>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</si>
  <si>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</si>
  <si>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</si>
  <si>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</si>
  <si>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</si>
  <si>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</si>
  <si>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</si>
  <si>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</si>
  <si>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</si>
  <si>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</si>
  <si>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</si>
  <si>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</si>
  <si>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</si>
  <si>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</si>
  <si>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</si>
  <si>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</si>
  <si>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</si>
  <si>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</si>
  <si>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</si>
  <si>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</si>
  <si>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</si>
  <si>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</si>
  <si>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</si>
  <si>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</si>
  <si>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</si>
  <si>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</si>
  <si>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</si>
  <si>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</si>
  <si>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</si>
  <si>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</si>
  <si>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</si>
  <si>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</si>
  <si>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</si>
  <si>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</si>
  <si>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</si>
  <si>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</si>
  <si>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</si>
  <si>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</si>
  <si>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</si>
  <si>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</si>
  <si>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</si>
  <si>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</si>
  <si>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</si>
  <si>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</si>
  <si>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</si>
  <si>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</si>
  <si>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</si>
  <si>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</si>
  <si>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</si>
  <si>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</si>
  <si>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</si>
  <si>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</si>
  <si>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</si>
  <si>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</si>
  <si>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</si>
  <si>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</si>
  <si>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</si>
  <si>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</si>
  <si>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</si>
  <si>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</si>
  <si>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</si>
  <si>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</si>
  <si>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</si>
  <si>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</si>
  <si>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</si>
  <si>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</si>
  <si>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</si>
  <si>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</si>
  <si>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</si>
  <si>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</si>
  <si>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</si>
  <si>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</si>
  <si>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</si>
  <si>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</si>
  <si>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</si>
  <si>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</si>
  <si>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</si>
  <si>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</si>
  <si>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</si>
  <si>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</si>
  <si>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</si>
  <si>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</si>
  <si>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</si>
  <si>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</si>
  <si>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</si>
  <si>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</si>
  <si>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</si>
  <si>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</si>
  <si>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</si>
  <si>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</si>
  <si>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</si>
  <si>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</si>
  <si>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</si>
  <si>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</si>
  <si>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</si>
  <si>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</si>
  <si>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</si>
  <si>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</si>
  <si>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</si>
  <si>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</si>
  <si>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</si>
  <si>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</si>
  <si>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</si>
  <si>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</si>
  <si>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</si>
  <si>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</si>
  <si>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</si>
  <si>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</si>
  <si>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</si>
  <si>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</si>
  <si>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</si>
  <si>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</si>
  <si>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</si>
  <si>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</si>
  <si>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</si>
  <si>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</si>
  <si>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</si>
  <si>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</si>
  <si>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</si>
  <si>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</si>
  <si>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</si>
  <si>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</si>
  <si>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</si>
  <si>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</si>
  <si>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</si>
  <si>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</si>
  <si>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</si>
  <si>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</si>
  <si>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</si>
  <si>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</si>
  <si>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</si>
  <si>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</si>
  <si>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</si>
  <si>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</si>
  <si>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</si>
  <si>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</si>
  <si>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</si>
  <si>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</si>
  <si>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</si>
  <si>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</si>
  <si>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</si>
  <si>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</si>
  <si>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</si>
  <si>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</si>
  <si>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</si>
  <si>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</si>
  <si>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</si>
  <si>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</si>
  <si>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</si>
  <si>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</si>
  <si>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</si>
  <si>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</si>
  <si>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</si>
  <si>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</si>
  <si>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</si>
  <si>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</si>
  <si>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</si>
  <si>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</si>
  <si>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</si>
  <si>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</si>
  <si>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</si>
  <si>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</si>
  <si>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</si>
  <si>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</si>
  <si>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</si>
  <si>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</si>
  <si>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</si>
  <si>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</si>
  <si>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</si>
  <si>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</si>
  <si>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</si>
  <si>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</si>
  <si>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</si>
  <si>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</si>
  <si>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</si>
  <si>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</si>
  <si>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</si>
  <si>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</si>
  <si>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</si>
  <si>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</si>
  <si>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</si>
  <si>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</si>
  <si>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</si>
  <si>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</si>
  <si>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</si>
  <si>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</si>
  <si>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</si>
  <si>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</si>
  <si>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</si>
  <si>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</si>
  <si>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</si>
  <si>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</si>
  <si>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</si>
  <si>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</si>
  <si>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</si>
  <si>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</si>
  <si>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</si>
  <si>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</si>
  <si>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</si>
  <si>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</si>
  <si>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</si>
  <si>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</si>
  <si>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</si>
  <si>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</si>
  <si>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</si>
  <si>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</si>
  <si>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</si>
  <si>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</si>
  <si>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</si>
  <si>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</si>
  <si>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</si>
  <si>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</si>
  <si>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</si>
  <si>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</si>
  <si>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</si>
  <si>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</si>
  <si>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</si>
  <si>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</si>
  <si>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</si>
  <si>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</si>
  <si>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</si>
  <si>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</si>
  <si>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</si>
  <si>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</si>
  <si>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</si>
  <si>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</si>
  <si>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</si>
  <si>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</si>
  <si>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</si>
  <si>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</si>
  <si>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</si>
  <si>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</si>
  <si>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</si>
  <si>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</si>
  <si>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</si>
  <si>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</si>
  <si>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</si>
  <si>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</si>
  <si>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</si>
  <si>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</si>
  <si>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</si>
  <si>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</si>
  <si>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</si>
  <si>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</si>
  <si>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</si>
  <si>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</si>
  <si>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</si>
  <si>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</si>
  <si>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</si>
  <si>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</si>
  <si>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</si>
  <si>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</si>
  <si>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</si>
  <si>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</si>
  <si>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</si>
  <si>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</si>
  <si>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</si>
  <si>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</si>
  <si>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</si>
  <si>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</si>
  <si>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</si>
  <si>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</si>
  <si>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</si>
  <si>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</si>
  <si>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</si>
  <si>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</si>
  <si>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</si>
  <si>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</si>
  <si>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</si>
  <si>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</si>
  <si>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</si>
  <si>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</si>
  <si>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</si>
  <si>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</si>
  <si>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</si>
  <si>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</si>
  <si>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</si>
  <si>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</si>
  <si>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</si>
  <si>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</si>
  <si>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</si>
  <si>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</si>
  <si>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</si>
  <si>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</si>
  <si>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</si>
  <si>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</si>
  <si>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</si>
  <si>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</si>
  <si>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</si>
  <si>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</si>
  <si>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</si>
  <si>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</si>
  <si>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</si>
  <si>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</si>
  <si>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</si>
  <si>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</si>
  <si>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</si>
  <si>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</si>
  <si>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</si>
  <si>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</si>
  <si>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</si>
  <si>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</si>
  <si>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</si>
  <si>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</si>
  <si>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</si>
  <si>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</si>
  <si>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</si>
  <si>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</si>
  <si>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</si>
  <si>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</si>
  <si>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</si>
  <si>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</si>
  <si>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</si>
  <si>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</si>
  <si>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</si>
  <si>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</si>
  <si>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</si>
  <si>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</si>
  <si>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</si>
  <si>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</si>
  <si>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</si>
  <si>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</si>
  <si>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</si>
  <si>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</si>
  <si>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</si>
  <si>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</si>
  <si>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</si>
  <si>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</si>
  <si>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</si>
  <si>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</si>
  <si>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</si>
  <si>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</si>
  <si>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</si>
  <si>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</si>
  <si>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</si>
  <si>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</si>
  <si>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</si>
  <si>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</si>
  <si>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</si>
  <si>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</si>
  <si>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</si>
  <si>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</si>
  <si>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</si>
  <si>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</si>
  <si>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</si>
  <si>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</si>
  <si>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</si>
  <si>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</si>
  <si>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</si>
  <si>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</si>
  <si>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</si>
  <si>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</si>
  <si>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</si>
  <si>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</si>
  <si>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</si>
  <si>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</si>
  <si>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</si>
  <si>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</si>
  <si>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</si>
  <si>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</si>
  <si>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</si>
  <si>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</si>
  <si>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</si>
  <si>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</si>
  <si>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</si>
  <si>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</si>
  <si>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</si>
  <si>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</si>
  <si>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</si>
  <si>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</si>
  <si>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</si>
  <si>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</si>
  <si>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</si>
  <si>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</si>
  <si>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</si>
  <si>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</si>
  <si>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</si>
  <si>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</si>
  <si>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</si>
  <si>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</si>
  <si>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</si>
  <si>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</si>
  <si>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</si>
  <si>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</si>
  <si>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</si>
  <si>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</si>
  <si>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</si>
  <si>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</si>
  <si>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</si>
  <si>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</si>
  <si>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</si>
  <si>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</si>
  <si>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</si>
  <si>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</si>
  <si>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</si>
  <si>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</si>
  <si>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</si>
  <si>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</si>
  <si>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</si>
  <si>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</si>
  <si>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</si>
  <si>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</si>
  <si>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</si>
  <si>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</si>
  <si>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</si>
  <si>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</si>
  <si>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</si>
  <si>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</si>
  <si>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</si>
  <si>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</si>
  <si>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</si>
  <si>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</si>
  <si>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</si>
  <si>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</si>
  <si>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</si>
  <si>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</si>
  <si>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</si>
  <si>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</si>
  <si>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</si>
  <si>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</si>
  <si>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</si>
  <si>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</si>
  <si>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</si>
  <si>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</si>
  <si>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</si>
  <si>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</si>
  <si>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</si>
  <si>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</si>
  <si>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</si>
  <si>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</si>
  <si>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</si>
  <si>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</si>
  <si>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</si>
  <si>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</si>
  <si>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</si>
  <si>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</si>
  <si>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</si>
  <si>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</si>
  <si>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</si>
  <si>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</si>
  <si>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</si>
  <si>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</si>
  <si>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</si>
  <si>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</si>
  <si>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</si>
  <si>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</si>
  <si>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</si>
  <si>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</si>
  <si>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</si>
  <si>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</si>
  <si>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</si>
  <si>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</si>
  <si>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</si>
  <si>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</si>
  <si>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</si>
  <si>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</si>
  <si>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</si>
  <si>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</si>
  <si>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</si>
  <si>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</si>
  <si>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</si>
  <si>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</si>
  <si>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</si>
  <si>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</si>
  <si>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</si>
  <si>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</si>
  <si>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</si>
  <si>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</si>
  <si>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</si>
  <si>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</si>
  <si>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</si>
  <si>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</si>
  <si>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</si>
  <si>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</si>
  <si>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</si>
  <si>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</si>
  <si>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</si>
  <si>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</si>
  <si>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</si>
  <si>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</si>
  <si>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</si>
  <si>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</si>
  <si>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</si>
  <si>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</si>
  <si>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</si>
  <si>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</si>
  <si>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</si>
  <si>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</si>
  <si>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</si>
  <si>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</si>
  <si>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</si>
  <si>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</si>
  <si>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</si>
  <si>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</si>
  <si>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</si>
  <si>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</si>
  <si>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</si>
  <si>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</si>
  <si>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</si>
  <si>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</si>
  <si>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</si>
  <si>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</si>
  <si>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</si>
  <si>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</si>
  <si>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</si>
  <si>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</si>
  <si>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</si>
  <si>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</si>
  <si>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</si>
  <si>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</si>
  <si>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</si>
  <si>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</si>
  <si>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</si>
  <si>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</si>
  <si>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</si>
  <si>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</si>
  <si>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</si>
  <si>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</si>
  <si>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</si>
  <si>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</si>
  <si>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</si>
  <si>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</si>
  <si>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</si>
  <si>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</si>
  <si>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</si>
  <si>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</si>
  <si>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</si>
  <si>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</si>
  <si>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</si>
  <si>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</si>
  <si>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</si>
  <si>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</si>
  <si>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</si>
  <si>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</si>
  <si>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</si>
  <si>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</si>
  <si>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</si>
  <si>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</si>
  <si>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</si>
  <si>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</si>
  <si>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</si>
  <si>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</si>
  <si>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</si>
  <si>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</si>
  <si>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</si>
  <si>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</si>
  <si>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</si>
  <si>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</si>
  <si>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</si>
  <si>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</si>
  <si>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</si>
  <si>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</si>
  <si>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</si>
  <si>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</si>
  <si>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</si>
  <si>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</si>
  <si>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</si>
  <si>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</si>
  <si>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</si>
  <si>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</si>
  <si>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</si>
  <si>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</si>
  <si>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</si>
  <si>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</si>
  <si>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</si>
  <si>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</si>
  <si>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</si>
  <si>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</si>
  <si>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</si>
  <si>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</si>
  <si>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</si>
  <si>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</si>
  <si>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</si>
  <si>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</si>
  <si>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</si>
  <si>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</si>
  <si>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</si>
  <si>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</si>
  <si>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</si>
  <si>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</si>
  <si>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</si>
  <si>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</si>
  <si>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</si>
  <si>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</si>
  <si>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</si>
  <si>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</si>
  <si>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</si>
  <si>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</si>
  <si>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</si>
  <si>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</si>
  <si>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</si>
  <si>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</si>
  <si>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</si>
  <si>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</si>
  <si>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</si>
  <si>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</si>
  <si>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</si>
  <si>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</si>
  <si>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</si>
  <si>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</si>
  <si>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</si>
  <si>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</si>
  <si>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</si>
  <si>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</si>
  <si>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</si>
  <si>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</si>
  <si>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</si>
  <si>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</si>
  <si>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</si>
  <si>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</si>
  <si>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</si>
  <si>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</si>
  <si>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</si>
  <si>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</si>
  <si>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</si>
  <si>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</si>
  <si>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</si>
  <si>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</si>
  <si>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</si>
  <si>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</si>
  <si>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</si>
  <si>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</si>
  <si>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</si>
  <si>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</si>
  <si>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</si>
  <si>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</si>
  <si>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</si>
  <si>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</si>
  <si>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</si>
  <si>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</si>
  <si>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</si>
  <si>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</si>
  <si>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</si>
  <si>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</si>
  <si>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</si>
  <si>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</si>
  <si>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</si>
  <si>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</si>
  <si>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</si>
  <si>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</si>
  <si>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</si>
  <si>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</si>
  <si>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</si>
  <si>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</si>
  <si>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</si>
  <si>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</si>
  <si>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</si>
  <si>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</si>
  <si>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</si>
  <si>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</si>
  <si>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</si>
  <si>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</si>
  <si>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</si>
  <si>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</si>
  <si>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</si>
  <si>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</si>
  <si>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</si>
  <si>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</si>
  <si>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</si>
  <si>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</si>
  <si>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</si>
  <si>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</si>
  <si>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</si>
  <si>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</si>
  <si>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</si>
  <si>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</si>
  <si>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</si>
  <si>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</si>
  <si>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</si>
  <si>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</si>
  <si>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</si>
  <si>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</si>
  <si>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</si>
  <si>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</si>
  <si>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</si>
  <si>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</si>
  <si>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</si>
  <si>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</si>
  <si>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</si>
  <si>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</si>
  <si>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</si>
  <si>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</si>
  <si>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</si>
  <si>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</si>
  <si>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</si>
  <si>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</si>
  <si>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</si>
  <si>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</si>
  <si>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</si>
  <si>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</si>
  <si>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</si>
  <si>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</si>
  <si>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</si>
  <si>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</si>
  <si>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</si>
  <si>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</si>
  <si>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</si>
  <si>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</si>
  <si>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</si>
  <si>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</si>
  <si>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</si>
  <si>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</si>
  <si>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</si>
  <si>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</si>
  <si>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</si>
  <si>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</si>
  <si>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</si>
  <si>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</si>
  <si>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</si>
  <si>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</si>
  <si>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</si>
  <si>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</si>
  <si>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</si>
  <si>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</si>
  <si>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</si>
  <si>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</si>
  <si>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</si>
  <si>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</si>
  <si>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</si>
  <si>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</si>
  <si>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</si>
  <si>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</si>
  <si>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</si>
  <si>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</si>
  <si>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</si>
  <si>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</si>
  <si>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</si>
  <si>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</si>
  <si>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</si>
  <si>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</si>
  <si>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</si>
  <si>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</si>
  <si>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</si>
  <si>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</si>
  <si>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</si>
  <si>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</si>
  <si>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</si>
  <si>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</si>
  <si>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</si>
  <si>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</si>
  <si>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</si>
  <si>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</si>
  <si>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</si>
  <si>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</si>
  <si>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</si>
  <si>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</si>
  <si>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</si>
  <si>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</si>
  <si>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</si>
  <si>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</si>
  <si>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</si>
  <si>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</si>
  <si>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</si>
  <si>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</si>
  <si>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</si>
  <si>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</si>
  <si>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</si>
  <si>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</si>
  <si>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</si>
  <si>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</si>
  <si>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</si>
  <si>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</si>
  <si>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</si>
  <si>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</si>
  <si>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</si>
  <si>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</si>
  <si>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</si>
  <si>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</si>
  <si>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</si>
  <si>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</si>
  <si>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</si>
  <si>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</si>
  <si>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</si>
  <si>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</si>
  <si>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</si>
  <si>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</si>
  <si>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</si>
  <si>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</si>
  <si>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</si>
  <si>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</si>
  <si>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</si>
  <si>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</si>
  <si>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</si>
  <si>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</si>
  <si>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</si>
  <si>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</si>
  <si>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</si>
  <si>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</si>
  <si>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</si>
  <si>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</si>
  <si>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</si>
  <si>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</si>
  <si>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</si>
  <si>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</si>
  <si>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</si>
  <si>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</si>
  <si>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</si>
  <si>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</si>
  <si>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</si>
  <si>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</si>
  <si>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</si>
  <si>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</si>
  <si>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</si>
  <si>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</si>
  <si>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</si>
  <si>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</si>
  <si>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</si>
  <si>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</si>
  <si>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</si>
  <si>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</si>
  <si>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</si>
  <si>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</si>
  <si>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</si>
  <si>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</si>
  <si>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</si>
  <si>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</si>
  <si>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</si>
  <si>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</si>
  <si>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</si>
  <si>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</si>
  <si>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</si>
  <si>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</si>
  <si>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</si>
  <si>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</si>
  <si>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</si>
  <si>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</si>
  <si>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</si>
  <si>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</si>
  <si>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</si>
  <si>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</si>
  <si>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</si>
  <si>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</si>
  <si>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</si>
  <si>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</si>
  <si>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</si>
  <si>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</si>
  <si>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</si>
  <si>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</si>
  <si>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</si>
  <si>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</si>
  <si>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</si>
  <si>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</si>
  <si>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</si>
  <si>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</si>
  <si>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</si>
  <si>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</si>
  <si>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</si>
  <si>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</si>
  <si>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</si>
  <si>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</si>
  <si>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</si>
  <si>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</si>
  <si>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</si>
  <si>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</si>
  <si>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</si>
  <si>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</si>
  <si>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</si>
  <si>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</si>
  <si>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</si>
  <si>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</si>
  <si>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</si>
  <si>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</si>
  <si>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</si>
  <si>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</si>
  <si>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</si>
  <si>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</si>
  <si>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</si>
  <si>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</si>
  <si>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</si>
  <si>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</si>
  <si>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</si>
  <si>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</si>
  <si>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</si>
  <si>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</si>
  <si>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</si>
  <si>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</si>
  <si>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</si>
  <si>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</si>
  <si>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</si>
  <si>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</si>
  <si>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</si>
  <si>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</si>
  <si>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</si>
  <si>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</si>
  <si>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</si>
  <si>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</si>
  <si>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</si>
  <si>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</si>
  <si>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</si>
  <si>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</si>
  <si>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</si>
  <si>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</si>
  <si>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</si>
  <si>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</si>
  <si>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</si>
  <si>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</si>
  <si>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</si>
  <si>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</si>
  <si>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</si>
  <si>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</si>
  <si>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</si>
  <si>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</si>
  <si>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</si>
  <si>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</si>
  <si>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</si>
  <si>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</si>
  <si>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</si>
  <si>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</si>
  <si>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</si>
  <si>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</si>
  <si>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</si>
  <si>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</si>
  <si>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</si>
  <si>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</si>
  <si>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</si>
  <si>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</si>
  <si>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</si>
  <si>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</si>
  <si>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</si>
  <si>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</si>
  <si>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</si>
  <si>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</si>
  <si>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</si>
  <si>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</si>
  <si>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</si>
  <si>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</si>
  <si>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</si>
  <si>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</si>
  <si>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</si>
  <si>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</si>
  <si>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</si>
  <si>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</si>
  <si>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</si>
  <si>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</si>
  <si>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</si>
  <si>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</si>
  <si>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</si>
  <si>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</si>
  <si>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</si>
  <si>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</si>
  <si>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</si>
  <si>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</si>
  <si>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</si>
  <si>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</si>
  <si>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</si>
  <si>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</si>
  <si>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</si>
  <si>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</si>
  <si>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</si>
  <si>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</si>
  <si>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</si>
  <si>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</si>
  <si>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</si>
  <si>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</si>
  <si>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</si>
  <si>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</si>
  <si>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</si>
  <si>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</si>
  <si>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</si>
  <si>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</si>
  <si>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</si>
  <si>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</si>
  <si>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</si>
  <si>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</si>
  <si>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</si>
  <si>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</si>
  <si>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</si>
  <si>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</si>
  <si>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</si>
  <si>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</si>
  <si>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</si>
  <si>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</si>
  <si>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</si>
  <si>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</si>
  <si>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</si>
  <si>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</si>
  <si>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</si>
  <si>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</si>
  <si>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</si>
  <si>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</si>
  <si>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</si>
  <si>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</si>
  <si>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</si>
  <si>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</si>
  <si>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</si>
  <si>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</si>
  <si>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</si>
  <si>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</si>
  <si>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</si>
  <si>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</si>
  <si>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</si>
  <si>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</si>
  <si>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</si>
  <si>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</si>
  <si>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</si>
  <si>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</si>
  <si>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</si>
  <si>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</si>
  <si>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</si>
  <si>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</si>
  <si>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</si>
  <si>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</si>
  <si>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</si>
  <si>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</si>
  <si>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</si>
  <si>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</si>
  <si>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</si>
  <si>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</si>
  <si>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</si>
  <si>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</si>
  <si>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</si>
  <si>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</si>
  <si>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</si>
  <si>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</si>
  <si>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</si>
  <si>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</si>
  <si>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</si>
  <si>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</si>
  <si>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</si>
  <si>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</si>
  <si>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</si>
  <si>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</si>
  <si>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</si>
  <si>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</si>
  <si>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</si>
  <si>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</si>
  <si>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</si>
  <si>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</si>
  <si>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</si>
  <si>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</si>
  <si>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</si>
  <si>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</si>
  <si>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</si>
  <si>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</si>
  <si>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</si>
  <si>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</si>
  <si>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</si>
  <si>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</si>
  <si>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</si>
  <si>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</si>
  <si>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</si>
  <si>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</si>
  <si>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</si>
  <si>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</si>
  <si>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</si>
  <si>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</si>
  <si>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</si>
  <si>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</si>
  <si>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</si>
  <si>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</si>
  <si>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</si>
  <si>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</si>
  <si>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</si>
  <si>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</si>
  <si>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</si>
  <si>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</si>
  <si>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</si>
  <si>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</si>
  <si>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</si>
  <si>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</si>
  <si>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</si>
  <si>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</si>
  <si>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</si>
  <si>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</si>
  <si>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</si>
  <si>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</si>
  <si>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</si>
  <si>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</si>
  <si>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</si>
  <si>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</si>
  <si>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</si>
  <si>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</si>
  <si>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</si>
  <si>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</si>
  <si>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</si>
  <si>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</si>
  <si>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</si>
  <si>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</si>
  <si>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</si>
  <si>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</si>
  <si>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</si>
  <si>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</si>
  <si>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</si>
  <si>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</si>
  <si>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</si>
  <si>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</si>
  <si>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</si>
  <si>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</si>
  <si>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</si>
  <si>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</si>
  <si>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</si>
  <si>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</si>
  <si>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</si>
  <si>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</si>
  <si>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</si>
  <si>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</si>
  <si>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</si>
  <si>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</si>
  <si>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</si>
  <si>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</si>
  <si>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</si>
  <si>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</si>
  <si>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</si>
  <si>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</si>
  <si>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</si>
  <si>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</si>
  <si>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</si>
  <si>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</si>
  <si>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</si>
  <si>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</si>
  <si>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</si>
  <si>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</si>
  <si>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</si>
  <si>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</si>
  <si>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</si>
  <si>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</si>
  <si>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</si>
  <si>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</si>
  <si>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</si>
  <si>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</si>
  <si>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</si>
  <si>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</si>
  <si>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</si>
  <si>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</si>
  <si>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</si>
  <si>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</si>
  <si>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</si>
  <si>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</si>
  <si>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</si>
  <si>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</si>
  <si>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</si>
  <si>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</si>
  <si>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</si>
  <si>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</si>
  <si>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</si>
  <si>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</si>
  <si>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</si>
  <si>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</si>
  <si>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</si>
  <si>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</si>
  <si>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</si>
  <si>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</si>
  <si>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</si>
  <si>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</si>
  <si>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</si>
  <si>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</si>
  <si>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</si>
  <si>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</si>
  <si>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</si>
  <si>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</si>
  <si>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</si>
  <si>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</si>
  <si>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</si>
  <si>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</si>
  <si>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</si>
  <si>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</si>
  <si>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</si>
  <si>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</si>
  <si>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</si>
  <si>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</si>
  <si>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</si>
  <si>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</si>
  <si>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</si>
  <si>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</si>
  <si>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</si>
  <si>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</si>
  <si>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</si>
  <si>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</si>
  <si>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</si>
  <si>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</si>
  <si>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</si>
  <si>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</si>
  <si>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</si>
  <si>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</si>
  <si>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</si>
  <si>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</si>
  <si>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</si>
  <si>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</si>
  <si>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</si>
  <si>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</si>
  <si>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</si>
  <si>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</si>
  <si>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</si>
  <si>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</si>
  <si>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</si>
  <si>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</si>
  <si>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</si>
  <si>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</si>
  <si>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</si>
  <si>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</si>
  <si>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</si>
  <si>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</si>
  <si>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</si>
  <si>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</si>
  <si>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</si>
  <si>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</si>
  <si>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</si>
  <si>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</si>
  <si>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</si>
  <si>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</si>
  <si>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</si>
  <si>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</si>
  <si>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</si>
  <si>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</si>
  <si>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</si>
  <si>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</si>
  <si>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</si>
  <si>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</si>
  <si>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</si>
  <si>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</si>
  <si>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</si>
  <si>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</si>
  <si>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</si>
  <si>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</si>
  <si>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</si>
  <si>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</si>
  <si>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</si>
  <si>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</si>
  <si>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</si>
  <si>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</si>
  <si>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</si>
  <si>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</si>
  <si>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</si>
  <si>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</si>
  <si>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</si>
  <si>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</si>
  <si>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</si>
  <si>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</si>
  <si>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</si>
  <si>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</si>
  <si>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</si>
  <si>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</si>
  <si>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</si>
  <si>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</si>
  <si>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</si>
  <si>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</si>
  <si>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</si>
  <si>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</si>
  <si>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</si>
  <si>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</si>
  <si>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</si>
  <si>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</si>
  <si>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</si>
  <si>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</si>
  <si>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</si>
  <si>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</si>
  <si>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</si>
  <si>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</si>
  <si>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</si>
  <si>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</si>
  <si>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</si>
  <si>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</si>
  <si>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</si>
  <si>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</si>
  <si>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</si>
  <si>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</si>
  <si>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</si>
  <si>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</si>
  <si>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</si>
  <si>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</si>
  <si>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</si>
  <si>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</si>
  <si>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</si>
  <si>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</si>
  <si>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</si>
  <si>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</si>
  <si>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</si>
  <si>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</si>
  <si>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</si>
  <si>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</si>
  <si>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</si>
  <si>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</si>
  <si>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</si>
  <si>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</si>
  <si>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</si>
  <si>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</si>
  <si>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</si>
  <si>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</si>
  <si>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</si>
  <si>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</si>
  <si>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</si>
  <si>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</si>
  <si>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</si>
  <si>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</si>
  <si>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</si>
  <si>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</si>
  <si>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</si>
  <si>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</si>
  <si>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</si>
  <si>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</si>
  <si>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</si>
  <si>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</si>
  <si>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</si>
  <si>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</si>
  <si>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</si>
  <si>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</si>
  <si>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</si>
  <si>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</si>
  <si>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</si>
  <si>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</si>
  <si>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</si>
  <si>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</si>
  <si>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</si>
  <si>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</si>
  <si>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</si>
  <si>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</si>
  <si>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</si>
  <si>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</si>
  <si>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</si>
  <si>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</si>
  <si>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</si>
  <si>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</si>
  <si>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</si>
  <si>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</si>
  <si>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</si>
  <si>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</si>
  <si>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</si>
  <si>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</si>
  <si>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</si>
  <si>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</si>
  <si>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</si>
  <si>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</si>
  <si>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</si>
  <si>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</si>
  <si>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</si>
  <si>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</si>
  <si>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</si>
  <si>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</si>
  <si>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</si>
  <si>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</si>
  <si>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</si>
  <si>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</si>
  <si>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</si>
  <si>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</si>
  <si>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</si>
  <si>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</si>
  <si>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</si>
  <si>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</si>
  <si>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</si>
  <si>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</si>
  <si>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</si>
  <si>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</si>
  <si>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</si>
  <si>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</si>
  <si>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</si>
  <si>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</si>
  <si>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</si>
  <si>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</si>
  <si>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</si>
  <si>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</si>
  <si>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</si>
  <si>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</si>
  <si>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</si>
  <si>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</si>
  <si>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</si>
  <si>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</si>
  <si>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</si>
  <si>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</si>
  <si>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</si>
  <si>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</si>
  <si>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</si>
  <si>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</si>
  <si>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</si>
  <si>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</si>
  <si>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</si>
  <si>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</si>
  <si>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</si>
  <si>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</si>
  <si>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</si>
  <si>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</si>
  <si>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</si>
  <si>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</si>
  <si>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</si>
  <si>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</si>
  <si>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</si>
  <si>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</si>
  <si>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</si>
  <si>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</si>
  <si>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</si>
  <si>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</si>
  <si>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</si>
  <si>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</si>
  <si>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</si>
  <si>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</si>
  <si>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</si>
  <si>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</si>
  <si>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</si>
  <si>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</si>
  <si>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</si>
  <si>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</si>
  <si>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</si>
  <si>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</si>
  <si>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</si>
  <si>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</si>
  <si>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</si>
  <si>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</si>
  <si>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</si>
  <si>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</si>
  <si>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</si>
  <si>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</si>
  <si>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</si>
  <si>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</si>
  <si>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</si>
  <si>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</si>
  <si>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</si>
  <si>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</si>
  <si>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</si>
  <si>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</si>
  <si>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</si>
  <si>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</si>
  <si>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</si>
  <si>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</si>
  <si>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</si>
  <si>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</si>
  <si>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</si>
  <si>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</si>
  <si>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</si>
  <si>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</si>
  <si>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</si>
  <si>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</si>
  <si>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</si>
  <si>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</si>
  <si>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</si>
  <si>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</si>
  <si>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</si>
  <si>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</si>
  <si>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</si>
  <si>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</si>
  <si>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</si>
  <si>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</si>
  <si>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</si>
  <si>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</si>
  <si>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</si>
  <si>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</si>
  <si>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</si>
  <si>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</si>
  <si>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</si>
  <si>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</si>
  <si>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</si>
  <si>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</si>
  <si>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</si>
  <si>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</si>
  <si>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</si>
  <si>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</si>
  <si>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</si>
  <si>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</si>
  <si>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</si>
  <si>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</si>
  <si>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</si>
  <si>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</si>
  <si>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</si>
  <si>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</si>
  <si>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</si>
  <si>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</si>
  <si>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</si>
  <si>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</si>
  <si>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</si>
  <si>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</si>
  <si>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</si>
  <si>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</si>
  <si>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</si>
  <si>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</si>
  <si>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</si>
  <si>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</si>
  <si>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</si>
  <si>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</si>
  <si>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</si>
  <si>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</si>
  <si>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</si>
  <si>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</si>
  <si>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</si>
  <si>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</si>
  <si>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</si>
  <si>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</si>
  <si>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</si>
  <si>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</si>
  <si>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</si>
  <si>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</si>
  <si>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</si>
  <si>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</si>
  <si>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</si>
  <si>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</si>
  <si>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</si>
  <si>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</si>
  <si>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</si>
  <si>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</si>
  <si>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</si>
  <si>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</si>
  <si>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</si>
  <si>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</si>
  <si>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</si>
  <si>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</si>
  <si>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</si>
  <si>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</si>
  <si>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</si>
  <si>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</si>
  <si>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</si>
  <si>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</si>
  <si>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</si>
  <si>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</si>
  <si>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</si>
  <si>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</si>
  <si>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</si>
  <si>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</si>
  <si>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</si>
  <si>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</si>
  <si>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</si>
  <si>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</si>
  <si>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</si>
  <si>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</si>
  <si>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</si>
  <si>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</si>
  <si>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</si>
  <si>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</si>
  <si>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</si>
  <si>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</si>
  <si>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</si>
  <si>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</si>
  <si>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</si>
  <si>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</si>
  <si>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</si>
  <si>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</si>
  <si>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</si>
  <si>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</si>
  <si>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</si>
  <si>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</si>
  <si>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</si>
  <si>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</si>
  <si>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</si>
  <si>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</si>
  <si>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</si>
  <si>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</si>
  <si>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</si>
  <si>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</si>
  <si>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</si>
  <si>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</si>
  <si>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</si>
  <si>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</si>
  <si>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</si>
  <si>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</si>
  <si>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</si>
  <si>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</si>
  <si>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</si>
  <si>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</si>
  <si>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</si>
  <si>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</si>
  <si>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</si>
  <si>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</si>
  <si>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</si>
  <si>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</si>
  <si>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</si>
  <si>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</si>
  <si>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</si>
  <si>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</si>
  <si>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</si>
  <si>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</si>
  <si>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</si>
  <si>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</si>
  <si>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</si>
  <si>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</si>
  <si>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</si>
  <si>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</si>
  <si>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</si>
  <si>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</si>
  <si>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</si>
  <si>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</si>
  <si>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</si>
  <si>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</si>
  <si>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</si>
  <si>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</si>
  <si>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</si>
  <si>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</si>
  <si>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</si>
  <si>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</si>
  <si>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</si>
  <si>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</si>
  <si>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</si>
  <si>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</si>
  <si>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</si>
  <si>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</si>
  <si>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</si>
  <si>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</si>
  <si>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</si>
  <si>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</si>
  <si>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</si>
  <si>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</si>
  <si>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</si>
  <si>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</si>
  <si>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</si>
  <si>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</si>
  <si>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</si>
  <si>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</si>
  <si>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</si>
  <si>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</si>
  <si>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</si>
  <si>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</si>
  <si>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</si>
  <si>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</si>
  <si>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</si>
  <si>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</si>
  <si>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</si>
  <si>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</si>
  <si>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</si>
  <si>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</si>
  <si>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</si>
  <si>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</si>
  <si>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</si>
  <si>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</si>
  <si>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</si>
  <si>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</si>
  <si>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</si>
  <si>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</si>
  <si>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</si>
  <si>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</si>
  <si>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</si>
  <si>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</si>
  <si>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</si>
  <si>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</si>
  <si>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</si>
  <si>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</si>
  <si>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</si>
  <si>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</si>
  <si>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</si>
  <si>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</si>
  <si>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</si>
  <si>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</si>
  <si>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</si>
  <si>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</si>
  <si>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</si>
  <si>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</si>
  <si>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</si>
  <si>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</si>
  <si>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</si>
  <si>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</si>
  <si>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</si>
  <si>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</si>
  <si>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</si>
  <si>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</si>
  <si>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</si>
  <si>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</si>
  <si>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</si>
  <si>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</si>
  <si>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</si>
  <si>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</si>
  <si>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</si>
  <si>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</si>
  <si>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</si>
  <si>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</si>
  <si>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</si>
  <si>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</si>
  <si>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</si>
  <si>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</si>
  <si>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</si>
  <si>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</si>
  <si>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</si>
  <si>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</si>
  <si>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</si>
  <si>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</si>
  <si>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</si>
  <si>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</si>
  <si>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</si>
  <si>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</si>
  <si>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</si>
  <si>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</si>
  <si>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</si>
  <si>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</si>
  <si>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</si>
  <si>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</si>
  <si>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</si>
  <si>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</si>
  <si>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</si>
  <si>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</si>
  <si>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</si>
  <si>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</si>
  <si>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</si>
  <si>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</si>
  <si>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</si>
  <si>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</si>
  <si>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</si>
  <si>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</si>
  <si>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</si>
  <si>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</si>
  <si>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</si>
  <si>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</si>
  <si>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</si>
  <si>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</si>
  <si>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</si>
  <si>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</si>
  <si>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</si>
  <si>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</si>
  <si>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</si>
  <si>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</si>
  <si>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</si>
  <si>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</si>
  <si>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</si>
  <si>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</si>
  <si>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</si>
  <si>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</si>
  <si>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</si>
  <si>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</si>
  <si>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</si>
  <si>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</si>
  <si>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</si>
  <si>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</si>
  <si>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</si>
  <si>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</si>
  <si>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</si>
  <si>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</si>
  <si>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</si>
  <si>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</si>
  <si>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</si>
  <si>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</si>
  <si>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</si>
  <si>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</si>
  <si>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</si>
  <si>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</si>
  <si>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</si>
  <si>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</si>
  <si>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</si>
  <si>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</si>
  <si>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</si>
  <si>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</si>
  <si>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</si>
  <si>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</si>
  <si>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</si>
  <si>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</si>
  <si>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</si>
  <si>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</si>
  <si>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</si>
  <si>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</si>
  <si>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</si>
  <si>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</si>
  <si>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</si>
  <si>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</si>
  <si>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</si>
  <si>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</si>
  <si>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</si>
  <si>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</si>
  <si>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</si>
  <si>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</si>
  <si>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</si>
  <si>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</si>
  <si>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</si>
  <si>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</si>
  <si>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</si>
  <si>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</si>
  <si>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</si>
  <si>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</si>
  <si>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</si>
  <si>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</si>
  <si>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</si>
  <si>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</si>
  <si>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</si>
  <si>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</si>
  <si>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</si>
  <si>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</si>
  <si>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</si>
  <si>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</si>
  <si>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</si>
  <si>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</si>
  <si>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</si>
  <si>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</si>
  <si>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</si>
  <si>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</si>
  <si>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</si>
  <si>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</si>
  <si>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</si>
  <si>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</si>
  <si>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</si>
  <si>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</si>
  <si>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</si>
  <si>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</si>
  <si>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</si>
  <si>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</si>
  <si>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</si>
  <si>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</si>
  <si>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</si>
  <si>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</si>
  <si>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</si>
  <si>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</si>
  <si>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</si>
  <si>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</si>
  <si>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</si>
  <si>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</si>
  <si>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</si>
  <si>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</si>
  <si>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</si>
  <si>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</si>
  <si>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</si>
  <si>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</si>
  <si>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</si>
  <si>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</si>
  <si>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</si>
  <si>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</si>
  <si>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</si>
  <si>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</si>
  <si>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</si>
  <si>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</si>
  <si>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</si>
  <si>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</si>
  <si>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</si>
  <si>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</si>
  <si>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</si>
  <si>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</si>
  <si>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</si>
  <si>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</si>
  <si>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</si>
  <si>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</si>
  <si>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</si>
  <si>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</si>
  <si>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</si>
  <si>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</si>
  <si>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</si>
  <si>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</si>
  <si>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</si>
  <si>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</si>
  <si>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</si>
  <si>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</si>
  <si>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</si>
  <si>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</si>
  <si>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</si>
  <si>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</si>
  <si>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</si>
  <si>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</si>
  <si>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</si>
  <si>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</si>
  <si>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</si>
  <si>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</si>
  <si>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</si>
  <si>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</si>
  <si>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</si>
  <si>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</si>
  <si>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</si>
  <si>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</si>
  <si>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</si>
  <si>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</si>
  <si>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</si>
  <si>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</si>
  <si>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</si>
  <si>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</si>
  <si>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</si>
  <si>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</si>
  <si>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</si>
  <si>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</si>
  <si>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</si>
  <si>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</si>
  <si>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</si>
  <si>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</si>
  <si>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</si>
  <si>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</si>
  <si>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</si>
  <si>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</si>
  <si>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</si>
  <si>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</si>
  <si>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</si>
  <si>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</si>
  <si>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</si>
  <si>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</si>
  <si>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</si>
  <si>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</si>
  <si>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</si>
  <si>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</si>
  <si>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</si>
  <si>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</si>
  <si>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</si>
  <si>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</si>
  <si>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</si>
  <si>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</si>
  <si>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</si>
  <si>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</si>
  <si>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</si>
  <si>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</si>
  <si>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</si>
  <si>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</si>
  <si>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</si>
  <si>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</si>
  <si>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</si>
  <si>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</si>
  <si>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</si>
  <si>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</si>
  <si>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</si>
  <si>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</si>
  <si>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</si>
  <si>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</si>
  <si>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</si>
  <si>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</si>
  <si>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</si>
  <si>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</si>
  <si>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</si>
  <si>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</si>
  <si>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</si>
  <si>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</si>
  <si>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</si>
  <si>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</si>
  <si>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</si>
  <si>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</si>
  <si>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</si>
  <si>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</si>
  <si>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</si>
  <si>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</si>
  <si>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</si>
  <si>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</si>
  <si>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</si>
  <si>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</si>
  <si>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</si>
  <si>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</si>
  <si>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</si>
  <si>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</si>
  <si>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</si>
  <si>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</si>
  <si>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</si>
  <si>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</si>
  <si>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</si>
  <si>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</si>
  <si>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</si>
  <si>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</si>
  <si>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</si>
  <si>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</si>
  <si>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</si>
  <si>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</si>
  <si>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</si>
  <si>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</si>
  <si>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</si>
  <si>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</si>
  <si>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</si>
  <si>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</si>
  <si>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</si>
  <si>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</si>
  <si>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</si>
  <si>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</si>
  <si>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</si>
  <si>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</si>
  <si>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</si>
  <si>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</si>
  <si>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</si>
  <si>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</si>
  <si>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</si>
  <si>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</si>
  <si>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</si>
  <si>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</si>
  <si>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</si>
  <si>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</si>
  <si>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</si>
  <si>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</si>
  <si>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</si>
  <si>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</si>
  <si>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</si>
  <si>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</si>
  <si>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</si>
  <si>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</si>
  <si>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</si>
  <si>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</si>
  <si>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</si>
  <si>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</si>
  <si>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</si>
  <si>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</si>
  <si>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</si>
  <si>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</si>
  <si>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</si>
  <si>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</si>
  <si>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</si>
  <si>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</si>
  <si>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</si>
  <si>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</si>
  <si>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</si>
  <si>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</si>
  <si>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</si>
  <si>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</si>
  <si>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</si>
  <si>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</si>
  <si>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</si>
  <si>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</si>
  <si>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</si>
  <si>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</si>
  <si>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</si>
  <si>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</si>
  <si>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</si>
  <si>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</si>
  <si>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</si>
  <si>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</si>
  <si>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</si>
  <si>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</si>
  <si>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</si>
  <si>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</si>
  <si>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</si>
  <si>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</si>
  <si>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</si>
  <si>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</si>
  <si>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</si>
  <si>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</si>
  <si>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</si>
  <si>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</si>
  <si>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</si>
  <si>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</si>
  <si>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</si>
  <si>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</si>
  <si>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</si>
  <si>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</si>
  <si>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</si>
  <si>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</si>
  <si>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</si>
  <si>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</si>
  <si>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</si>
  <si>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</si>
  <si>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</si>
  <si>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</si>
  <si>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</si>
  <si>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</si>
  <si>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</si>
  <si>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</si>
  <si>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</si>
  <si>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</si>
  <si>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</si>
  <si>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</si>
  <si>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</si>
  <si>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</si>
  <si>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</si>
  <si>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</si>
  <si>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</si>
  <si>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</si>
  <si>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</si>
  <si>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</si>
  <si>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</si>
  <si>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</si>
  <si>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</si>
  <si>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</si>
  <si>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</si>
  <si>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</si>
  <si>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</si>
  <si>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</si>
  <si>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</si>
  <si>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</si>
  <si>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</si>
  <si>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</si>
  <si>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</si>
  <si>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</si>
  <si>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</si>
  <si>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</si>
  <si>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</si>
  <si>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</si>
  <si>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</si>
  <si>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</si>
  <si>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</si>
  <si>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</si>
  <si>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</si>
  <si>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</si>
  <si>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</si>
  <si>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</si>
  <si>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</si>
  <si>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</si>
  <si>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</si>
  <si>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</si>
  <si>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</si>
  <si>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</si>
  <si>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</si>
  <si>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</si>
  <si>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</si>
  <si>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</si>
  <si>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</si>
  <si>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</si>
  <si>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</si>
  <si>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</si>
  <si>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</si>
  <si>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</si>
  <si>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</si>
  <si>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</si>
  <si>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</si>
  <si>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</si>
  <si>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</si>
  <si>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</si>
  <si>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</si>
  <si>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</si>
  <si>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</si>
  <si>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</si>
  <si>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</si>
  <si>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</si>
  <si>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</si>
  <si>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</si>
  <si>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</si>
  <si>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</si>
  <si>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</si>
  <si>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</si>
  <si>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</si>
  <si>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</si>
  <si>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</si>
  <si>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</si>
  <si>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</si>
  <si>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</si>
  <si>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</si>
  <si>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</si>
  <si>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</si>
  <si>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</si>
  <si>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</si>
  <si>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</si>
  <si>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</si>
  <si>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</si>
  <si>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</si>
  <si>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</si>
  <si>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</si>
  <si>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</si>
  <si>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</si>
  <si>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</si>
  <si>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</si>
  <si>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</si>
  <si>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</si>
  <si>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</si>
  <si>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</si>
  <si>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</si>
  <si>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</si>
  <si>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</si>
  <si>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</si>
  <si>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</si>
  <si>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</si>
  <si>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</si>
  <si>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</si>
  <si>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</si>
  <si>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</si>
  <si>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</si>
  <si>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</si>
  <si>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</si>
  <si>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</si>
  <si>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</si>
  <si>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</si>
  <si>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</si>
  <si>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</si>
  <si>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</si>
  <si>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</si>
  <si>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</si>
  <si>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</si>
  <si>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</si>
  <si>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</si>
  <si>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</si>
  <si>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</si>
  <si>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</si>
  <si>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</si>
  <si>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</si>
  <si>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</si>
  <si>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</si>
  <si>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</si>
  <si>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</si>
  <si>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</si>
  <si>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</si>
  <si>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</si>
  <si>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</si>
  <si>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</si>
  <si>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</si>
  <si>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</si>
  <si>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</si>
  <si>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</si>
  <si>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</si>
  <si>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</si>
  <si>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</si>
  <si>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</si>
  <si>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</si>
  <si>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</si>
  <si>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</si>
  <si>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</si>
  <si>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</si>
  <si>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</si>
  <si>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</si>
  <si>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</si>
  <si>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</si>
  <si>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</si>
  <si>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</si>
  <si>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</si>
  <si>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</si>
  <si>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</si>
  <si>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</si>
  <si>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</si>
  <si>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</si>
  <si>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</si>
  <si>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</si>
  <si>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</si>
  <si>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</si>
  <si>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</si>
  <si>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</si>
  <si>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</si>
  <si>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</si>
  <si>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</si>
  <si>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</si>
  <si>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</si>
  <si>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</si>
  <si>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</si>
  <si>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</si>
  <si>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</si>
  <si>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</si>
  <si>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</si>
  <si>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</si>
  <si>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</si>
  <si>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</si>
  <si>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</si>
  <si>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</si>
  <si>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</si>
  <si>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</si>
  <si>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</si>
  <si>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</si>
  <si>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</si>
  <si>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</si>
  <si>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</si>
  <si>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</si>
  <si>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</si>
  <si>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</si>
  <si>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</si>
  <si>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</si>
  <si>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</si>
  <si>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</si>
  <si>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</si>
  <si>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</si>
  <si>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</si>
  <si>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</si>
  <si>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</si>
  <si>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</si>
  <si>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</si>
  <si>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</si>
  <si>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</si>
  <si>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</si>
  <si>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</si>
  <si>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</si>
  <si>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</si>
  <si>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</si>
  <si>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</si>
  <si>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</si>
  <si>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</si>
  <si>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</si>
  <si>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</si>
  <si>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</si>
  <si>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</si>
  <si>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</si>
  <si>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</si>
  <si>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</si>
  <si>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</si>
  <si>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</si>
  <si>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</si>
  <si>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</si>
  <si>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</si>
  <si>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</si>
  <si>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</si>
  <si>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</si>
  <si>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</si>
  <si>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</si>
  <si>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</si>
  <si>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</si>
  <si>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</si>
  <si>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</si>
  <si>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</si>
  <si>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</si>
  <si>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</si>
  <si>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</si>
  <si>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</si>
  <si>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</si>
  <si>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</si>
  <si>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</si>
  <si>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</si>
  <si>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</si>
  <si>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</si>
  <si>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</si>
  <si>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</si>
  <si>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</si>
  <si>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</si>
  <si>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</si>
  <si>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</si>
  <si>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</si>
  <si>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</si>
  <si>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</si>
  <si>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</si>
  <si>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</si>
  <si>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</si>
  <si>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</si>
  <si>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</si>
  <si>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</si>
  <si>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</si>
  <si>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</si>
  <si>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</si>
  <si>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</si>
  <si>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</si>
  <si>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</si>
  <si>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</si>
  <si>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</si>
  <si>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</si>
  <si>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</si>
  <si>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</si>
  <si>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</si>
  <si>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</si>
  <si>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</si>
  <si>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</si>
  <si>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</si>
  <si>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</si>
  <si>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</si>
  <si>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</si>
  <si>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</si>
  <si>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</si>
  <si>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</si>
  <si>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</si>
  <si>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</si>
  <si>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</si>
  <si>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</si>
  <si>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</si>
  <si>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</si>
  <si>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</si>
  <si>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</si>
  <si>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</si>
  <si>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</si>
  <si>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</si>
  <si>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</si>
  <si>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</si>
  <si>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</si>
  <si>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</si>
  <si>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</si>
  <si>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</si>
  <si>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</si>
  <si>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</si>
  <si>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</si>
  <si>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</si>
  <si>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</si>
  <si>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</si>
  <si>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</si>
  <si>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</si>
  <si>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</si>
  <si>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</si>
  <si>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</si>
  <si>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</si>
  <si>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</si>
  <si>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</si>
  <si>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</si>
  <si>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</si>
  <si>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</si>
  <si>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</si>
  <si>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</si>
  <si>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</si>
  <si>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</si>
  <si>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</si>
  <si>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</si>
  <si>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</si>
  <si>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</si>
  <si>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</si>
  <si>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</si>
  <si>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</si>
  <si>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</si>
  <si>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</si>
  <si>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</si>
  <si>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</si>
  <si>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</si>
  <si>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</si>
  <si>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</si>
  <si>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</si>
  <si>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</si>
  <si>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</si>
  <si>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</si>
  <si>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</si>
  <si>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</si>
  <si>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</si>
  <si>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</si>
  <si>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</si>
  <si>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</si>
  <si>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</si>
  <si>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</si>
  <si>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</si>
  <si>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</si>
  <si>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</si>
  <si>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</si>
  <si>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</si>
  <si>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</si>
  <si>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</si>
  <si>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</si>
  <si>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</si>
  <si>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</si>
  <si>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</si>
  <si>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</si>
  <si>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</si>
  <si>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</si>
  <si>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</si>
  <si>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</si>
  <si>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</si>
  <si>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</si>
  <si>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</si>
  <si>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</si>
  <si>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</si>
  <si>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</si>
  <si>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</si>
  <si>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</si>
  <si>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</si>
  <si>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</si>
  <si>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</si>
  <si>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</si>
  <si>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</si>
  <si>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</si>
  <si>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</si>
  <si>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</si>
  <si>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</si>
  <si>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</si>
  <si>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</si>
  <si>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</si>
  <si>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</si>
  <si>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</si>
  <si>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</si>
  <si>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</si>
  <si>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</si>
  <si>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</si>
  <si>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</si>
  <si>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</si>
  <si>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</si>
  <si>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</si>
  <si>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</si>
  <si>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</si>
  <si>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</si>
  <si>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</si>
  <si>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</si>
  <si>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</si>
  <si>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</si>
  <si>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</si>
  <si>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</si>
  <si>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</si>
  <si>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</si>
  <si>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</si>
  <si>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</si>
  <si>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</si>
  <si>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</si>
  <si>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</si>
  <si>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</si>
  <si>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</si>
  <si>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</si>
  <si>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</si>
  <si>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</si>
  <si>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</si>
  <si>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</si>
  <si>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</si>
  <si>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</si>
  <si>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</si>
  <si>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</si>
  <si>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</si>
  <si>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</si>
  <si>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</si>
  <si>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</si>
  <si>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</si>
  <si>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</si>
  <si>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</si>
  <si>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</si>
  <si>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</si>
  <si>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</si>
  <si>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</si>
  <si>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</si>
  <si>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</si>
  <si>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</si>
  <si>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</si>
  <si>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</si>
  <si>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</si>
  <si>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</si>
  <si>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</si>
  <si>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</si>
  <si>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</si>
  <si>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</si>
  <si>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</si>
  <si>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</si>
  <si>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</si>
  <si>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</si>
  <si>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</si>
  <si>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</si>
  <si>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</si>
  <si>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</si>
  <si>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</si>
  <si>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</si>
  <si>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</si>
  <si>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</si>
  <si>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</si>
  <si>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</si>
  <si>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</si>
  <si>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</si>
  <si>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</si>
  <si>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</si>
  <si>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</si>
  <si>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</si>
  <si>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</si>
  <si>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</si>
  <si>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</si>
  <si>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</si>
  <si>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</si>
  <si>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</si>
  <si>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</si>
  <si>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</si>
  <si>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</si>
  <si>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</si>
  <si>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</si>
  <si>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</si>
  <si>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</si>
  <si>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</si>
  <si>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</si>
  <si>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</si>
  <si>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</si>
  <si>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</si>
  <si>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</si>
  <si>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</si>
  <si>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</si>
  <si>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</si>
  <si>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</si>
  <si>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</si>
  <si>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</si>
  <si>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</si>
  <si>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</si>
  <si>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</si>
  <si>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</si>
  <si>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</si>
  <si>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</si>
  <si>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</si>
  <si>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</si>
  <si>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</si>
  <si>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</si>
  <si>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</si>
  <si>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</si>
  <si>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</si>
  <si>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</si>
  <si>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</si>
  <si>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</si>
  <si>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</si>
  <si>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</si>
  <si>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</si>
  <si>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</si>
  <si>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</si>
  <si>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</si>
  <si>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</si>
  <si>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</si>
  <si>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</si>
  <si>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</si>
  <si>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</si>
  <si>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</si>
  <si>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</si>
  <si>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</si>
  <si>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</si>
  <si>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</si>
  <si>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</si>
  <si>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</si>
  <si>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</si>
  <si>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</si>
  <si>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</si>
  <si>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</si>
  <si>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</si>
  <si>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</si>
  <si>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</si>
  <si>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</si>
  <si>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</si>
  <si>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</si>
  <si>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</si>
  <si>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</si>
  <si>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</si>
  <si>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</si>
  <si>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</si>
  <si>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</si>
  <si>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</si>
  <si>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</si>
  <si>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</si>
  <si>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</si>
  <si>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</si>
  <si>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</si>
  <si>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</si>
  <si>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</si>
  <si>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</si>
  <si>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</si>
  <si>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</si>
  <si>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</si>
  <si>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</si>
  <si>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</si>
  <si>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</si>
  <si>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</si>
  <si>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</si>
  <si>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</si>
  <si>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</si>
  <si>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</si>
  <si>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</si>
  <si>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</si>
  <si>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</si>
  <si>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</si>
  <si>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</si>
  <si>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</si>
  <si>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</si>
  <si>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</si>
  <si>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</si>
  <si>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</si>
  <si>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</si>
  <si>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</si>
  <si>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</si>
  <si>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</si>
  <si>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</si>
  <si>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</si>
  <si>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</si>
  <si>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</si>
  <si>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</si>
  <si>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</si>
  <si>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</si>
  <si>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</si>
  <si>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</si>
  <si>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</si>
  <si>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</si>
  <si>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</si>
  <si>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</si>
  <si>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</si>
  <si>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</si>
  <si>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</si>
  <si>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</si>
  <si>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</si>
  <si>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</si>
  <si>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</si>
  <si>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</si>
  <si>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</si>
  <si>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</si>
  <si>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</si>
  <si>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</si>
  <si>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</si>
  <si>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</si>
  <si>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</si>
  <si>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</si>
  <si>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</si>
  <si>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</si>
  <si>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</si>
  <si>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</si>
  <si>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</si>
  <si>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</si>
  <si>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</si>
  <si>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</si>
  <si>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</si>
  <si>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</si>
  <si>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</si>
  <si>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</si>
  <si>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</si>
  <si>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</si>
  <si>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</si>
  <si>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</si>
  <si>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</si>
  <si>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</si>
  <si>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</si>
  <si>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</si>
  <si>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</si>
  <si>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</si>
  <si>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</si>
  <si>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</si>
  <si>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</si>
  <si>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</si>
  <si>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</si>
  <si>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</si>
  <si>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</si>
  <si>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</si>
  <si>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</si>
  <si>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</si>
  <si>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</si>
  <si>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</si>
  <si>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</si>
  <si>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</si>
  <si>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</si>
  <si>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</si>
  <si>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</si>
  <si>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</si>
  <si>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</si>
  <si>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</si>
  <si>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</si>
  <si>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</si>
  <si>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</si>
  <si>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</si>
  <si>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</si>
  <si>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</si>
  <si>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</si>
  <si>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</si>
  <si>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</si>
  <si>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</si>
  <si>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</si>
  <si>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</si>
  <si>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</si>
  <si>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</si>
  <si>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</si>
  <si>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</si>
  <si>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</si>
  <si>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</si>
  <si>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</si>
  <si>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</si>
  <si>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</si>
  <si>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</si>
  <si>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</si>
  <si>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</si>
  <si>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</si>
  <si>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</si>
  <si>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</si>
  <si>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</si>
  <si>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</si>
  <si>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</si>
  <si>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</si>
  <si>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</si>
  <si>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</si>
  <si>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</si>
  <si>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</si>
  <si>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</si>
  <si>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</si>
  <si>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</si>
  <si>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</si>
  <si>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</si>
  <si>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</si>
  <si>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</si>
  <si>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</si>
  <si>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</si>
  <si>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</si>
  <si>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</si>
  <si>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</si>
  <si>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</si>
  <si>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</si>
  <si>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</si>
  <si>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</si>
  <si>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</si>
  <si>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</si>
  <si>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</si>
  <si>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</si>
  <si>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</si>
  <si>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</si>
  <si>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</si>
  <si>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</si>
  <si>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</si>
  <si>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</si>
  <si>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</si>
  <si>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</si>
  <si>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</si>
  <si>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</si>
  <si>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</si>
  <si>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</si>
  <si>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</si>
  <si>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</si>
  <si>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</si>
  <si>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</si>
  <si>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</si>
  <si>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</si>
  <si>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</si>
  <si>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</si>
  <si>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</si>
  <si>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</si>
  <si>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</si>
  <si>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</si>
  <si>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</si>
  <si>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</si>
  <si>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</si>
  <si>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</si>
  <si>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</si>
  <si>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</si>
  <si>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</si>
  <si>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</si>
  <si>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</si>
  <si>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</si>
  <si>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</si>
  <si>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</si>
  <si>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</si>
  <si>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</si>
  <si>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</si>
  <si>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</si>
  <si>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</si>
  <si>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</si>
  <si>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</si>
  <si>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</si>
  <si>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</si>
  <si>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</si>
  <si>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</si>
  <si>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</si>
  <si>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</si>
  <si>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</si>
  <si>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</si>
  <si>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</si>
  <si>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</si>
  <si>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</si>
  <si>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</si>
  <si>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</si>
  <si>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</si>
  <si>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</si>
  <si>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</si>
  <si>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</si>
  <si>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</si>
  <si>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</si>
  <si>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</si>
  <si>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</si>
  <si>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</si>
  <si>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</si>
  <si>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</si>
  <si>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</si>
  <si>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</si>
  <si>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</si>
  <si>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</si>
  <si>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</si>
  <si>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</si>
  <si>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</si>
  <si>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</si>
  <si>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</si>
  <si>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</si>
  <si>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</si>
  <si>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</si>
  <si>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</si>
  <si>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</si>
  <si>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</si>
  <si>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</si>
  <si>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</si>
  <si>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</si>
  <si>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</si>
  <si>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</si>
  <si>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</si>
  <si>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</si>
  <si>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</si>
  <si>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</si>
  <si>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</si>
  <si>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</si>
  <si>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</si>
  <si>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</si>
  <si>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</si>
  <si>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</si>
  <si>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</si>
  <si>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</si>
  <si>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</si>
  <si>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</si>
  <si>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</si>
  <si>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</si>
  <si>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</si>
  <si>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</si>
  <si>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</si>
  <si>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</si>
  <si>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</si>
  <si>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</si>
  <si>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</si>
  <si>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</si>
  <si>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</si>
  <si>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</si>
  <si>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</si>
  <si>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</si>
  <si>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</si>
  <si>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</si>
  <si>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</si>
  <si>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</si>
  <si>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</si>
  <si>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</si>
  <si>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</si>
  <si>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</si>
  <si>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</si>
  <si>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</si>
  <si>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</si>
  <si>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</si>
  <si>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</si>
  <si>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</si>
  <si>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</si>
  <si>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</si>
  <si>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</si>
  <si>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</si>
  <si>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</si>
  <si>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</si>
  <si>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</si>
  <si>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</si>
  <si>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</si>
  <si>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</si>
  <si>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</si>
  <si>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</si>
  <si>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</si>
  <si>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</si>
  <si>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</si>
  <si>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</si>
  <si>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</si>
  <si>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</si>
  <si>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</si>
  <si>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</si>
  <si>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</si>
  <si>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</si>
  <si>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</si>
  <si>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</si>
  <si>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</si>
  <si>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</si>
  <si>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</si>
  <si>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</si>
  <si>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</si>
  <si>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</si>
  <si>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</si>
  <si>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</si>
  <si>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</si>
  <si>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</si>
  <si>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</si>
  <si>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</si>
  <si>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</si>
  <si>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</si>
  <si>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</si>
  <si>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</si>
  <si>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</si>
  <si>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</si>
  <si>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</si>
  <si>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</si>
  <si>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</si>
  <si>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</si>
  <si>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</si>
  <si>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</si>
  <si>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</si>
  <si>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</si>
  <si>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</si>
  <si>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</si>
  <si>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</si>
  <si>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</si>
  <si>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</si>
  <si>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</si>
  <si>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</si>
  <si>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</si>
  <si>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</si>
  <si>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</si>
  <si>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</si>
  <si>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</si>
  <si>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</si>
  <si>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</si>
  <si>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</si>
  <si>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</si>
  <si>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</si>
  <si>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</si>
  <si>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</si>
  <si>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</si>
  <si>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</si>
  <si>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</si>
  <si>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</si>
  <si>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</si>
  <si>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</si>
  <si>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</si>
  <si>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</si>
  <si>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</si>
  <si>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</si>
  <si>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</si>
  <si>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</si>
  <si>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</si>
  <si>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</si>
  <si>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</si>
  <si>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</si>
  <si>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</si>
  <si>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</si>
  <si>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</si>
  <si>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</si>
  <si>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</si>
  <si>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</si>
  <si>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</si>
  <si>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</si>
  <si>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</si>
  <si>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</si>
  <si>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</si>
  <si>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</si>
  <si>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</si>
  <si>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</si>
  <si>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</si>
  <si>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</si>
  <si>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</si>
  <si>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</si>
  <si>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</si>
  <si>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</si>
  <si>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</si>
  <si>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</si>
  <si>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</si>
  <si>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</si>
  <si>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</si>
  <si>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</si>
  <si>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</si>
  <si>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</si>
  <si>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</si>
  <si>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</si>
  <si>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</si>
  <si>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</si>
  <si>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</si>
  <si>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</si>
  <si>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</si>
  <si>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</si>
  <si>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</si>
  <si>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</si>
  <si>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</si>
  <si>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</si>
  <si>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</si>
  <si>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</si>
  <si>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</si>
  <si>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</si>
  <si>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</si>
  <si>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</si>
  <si>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</si>
  <si>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</si>
  <si>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</si>
  <si>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</si>
  <si>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</si>
  <si>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</si>
  <si>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</si>
  <si>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</si>
  <si>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</si>
  <si>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</si>
  <si>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</si>
  <si>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</si>
  <si>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</si>
  <si>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</si>
  <si>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</si>
  <si>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</si>
  <si>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</si>
  <si>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</si>
  <si>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</si>
  <si>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</si>
  <si>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</si>
  <si>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</si>
  <si>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</si>
  <si>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</si>
  <si>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</si>
  <si>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</si>
  <si>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</si>
  <si>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</si>
  <si>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</si>
  <si>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</si>
  <si>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</si>
  <si>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</si>
  <si>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</si>
  <si>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</si>
  <si>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</si>
  <si>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</si>
  <si>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</si>
  <si>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</si>
  <si>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</si>
  <si>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</si>
  <si>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</si>
  <si>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</si>
  <si>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</si>
  <si>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</si>
  <si>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</si>
  <si>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</si>
  <si>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</si>
  <si>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</si>
  <si>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</si>
  <si>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</si>
  <si>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</si>
  <si>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</si>
  <si>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</si>
  <si>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</si>
  <si>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</si>
  <si>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</si>
  <si>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</si>
  <si>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</si>
  <si>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</si>
  <si>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</si>
  <si>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</si>
  <si>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</si>
  <si>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</si>
  <si>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</si>
  <si>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</si>
  <si>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</si>
  <si>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</si>
  <si>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</si>
  <si>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</si>
  <si>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</si>
  <si>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</si>
  <si>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</si>
  <si>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</si>
  <si>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</si>
  <si>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</si>
  <si>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</si>
  <si>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</si>
  <si>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</si>
  <si>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</si>
  <si>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</si>
  <si>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</si>
  <si>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</si>
  <si>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</si>
  <si>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</si>
  <si>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</si>
  <si>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</si>
  <si>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</si>
  <si>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</si>
  <si>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</si>
  <si>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</si>
  <si>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</si>
  <si>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</si>
  <si>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</si>
  <si>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</si>
  <si>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</si>
  <si>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</si>
  <si>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</si>
  <si>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</si>
  <si>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</si>
  <si>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</si>
  <si>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</si>
  <si>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</si>
  <si>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</si>
  <si>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</si>
  <si>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</si>
  <si>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</si>
  <si>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</si>
  <si>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</si>
  <si>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</si>
  <si>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</si>
  <si>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</si>
  <si>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</si>
  <si>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</si>
  <si>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</si>
  <si>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</si>
  <si>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</si>
  <si>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</si>
  <si>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</si>
  <si>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</si>
  <si>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</si>
  <si>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</si>
  <si>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</si>
  <si>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</si>
  <si>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</si>
  <si>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</si>
  <si>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</si>
  <si>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</si>
  <si>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</si>
  <si>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</si>
  <si>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</si>
  <si>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</si>
  <si>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</si>
  <si>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</si>
  <si>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</si>
  <si>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</si>
  <si>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</si>
  <si>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</si>
  <si>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</si>
  <si>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</si>
  <si>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</si>
  <si>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</si>
  <si>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</si>
  <si>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</si>
  <si>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</si>
  <si>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</si>
  <si>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</si>
  <si>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</si>
  <si>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</si>
  <si>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</si>
  <si>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</si>
  <si>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</si>
  <si>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</si>
  <si>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</si>
  <si>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</si>
  <si>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</si>
  <si>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</si>
  <si>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</si>
  <si>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</si>
  <si>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</si>
  <si>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</si>
  <si>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</si>
  <si>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</si>
  <si>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</si>
  <si>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</si>
  <si>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</si>
  <si>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</si>
  <si>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</si>
  <si>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</si>
  <si>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</si>
  <si>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</si>
  <si>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</si>
  <si>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</si>
  <si>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</si>
  <si>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</si>
  <si>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</si>
  <si>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</si>
  <si>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</si>
  <si>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</si>
  <si>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</si>
  <si>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</si>
  <si>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</si>
  <si>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</si>
  <si>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</si>
  <si>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</si>
  <si>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</si>
  <si>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</si>
  <si>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</si>
  <si>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</si>
  <si>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</si>
  <si>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</si>
  <si>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</si>
  <si>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</si>
  <si>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</si>
  <si>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</si>
  <si>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</si>
  <si>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</si>
  <si>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</si>
  <si>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</si>
  <si>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</si>
  <si>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</si>
  <si>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</si>
  <si>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</si>
  <si>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</si>
  <si>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</si>
  <si>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</si>
  <si>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</si>
  <si>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</si>
  <si>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</si>
  <si>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</si>
  <si>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</si>
  <si>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</si>
  <si>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</si>
  <si>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</si>
  <si>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</si>
  <si>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</si>
  <si>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</si>
  <si>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</si>
  <si>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</si>
  <si>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</si>
  <si>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</si>
  <si>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</si>
  <si>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</si>
  <si>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</si>
  <si>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</si>
  <si>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</si>
  <si>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</si>
  <si>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</si>
  <si>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</si>
  <si>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</si>
  <si>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</si>
  <si>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</si>
  <si>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</si>
  <si>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</si>
  <si>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</si>
  <si>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</si>
  <si>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</si>
  <si>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</si>
  <si>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</si>
  <si>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</si>
  <si>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</si>
  <si>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</si>
  <si>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</si>
  <si>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</si>
  <si>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</si>
  <si>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</si>
  <si>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</si>
  <si>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</si>
  <si>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</si>
  <si>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</si>
  <si>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</si>
  <si>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</si>
  <si>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</si>
  <si>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</si>
  <si>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</si>
  <si>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</si>
  <si>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</si>
  <si>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</si>
  <si>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</si>
  <si>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</si>
  <si>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</si>
  <si>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</si>
  <si>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</si>
  <si>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</si>
  <si>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</si>
  <si>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</si>
  <si>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</si>
  <si>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</si>
  <si>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</si>
  <si>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</si>
  <si>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</si>
  <si>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</si>
  <si>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</si>
  <si>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</si>
  <si>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</si>
  <si>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</si>
  <si>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</si>
  <si>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</si>
  <si>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</si>
  <si>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</si>
  <si>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</si>
  <si>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</si>
  <si>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</si>
  <si>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</si>
  <si>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</si>
  <si>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</si>
  <si>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</si>
  <si>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</si>
  <si>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</si>
  <si>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</si>
  <si>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</si>
  <si>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</si>
  <si>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</si>
  <si>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</si>
  <si>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</si>
  <si>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</si>
  <si>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</si>
  <si>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</si>
  <si>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</si>
  <si>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</si>
  <si>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</si>
  <si>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</si>
  <si>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</si>
  <si>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</si>
  <si>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</si>
  <si>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</si>
  <si>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</si>
  <si>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</si>
  <si>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</si>
  <si>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</si>
  <si>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</si>
  <si>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</si>
  <si>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</si>
  <si>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</si>
  <si>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</si>
  <si>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</si>
  <si>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</si>
  <si>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</si>
  <si>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</si>
  <si>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</si>
  <si>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</si>
  <si>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</si>
  <si>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</si>
  <si>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</si>
  <si>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</si>
  <si>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</si>
  <si>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</si>
  <si>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</si>
  <si>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</si>
  <si>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</si>
  <si>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</si>
  <si>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</si>
  <si>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</si>
  <si>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</si>
  <si>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</si>
  <si>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</si>
  <si>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</si>
  <si>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</si>
  <si>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</si>
  <si>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</si>
  <si>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</si>
  <si>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</si>
  <si>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</si>
  <si>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</si>
  <si>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</si>
  <si>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</si>
  <si>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</si>
  <si>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</si>
  <si>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</si>
  <si>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</si>
  <si>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</si>
  <si>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</si>
  <si>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</si>
  <si>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</si>
  <si>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</si>
  <si>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</si>
  <si>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</si>
  <si>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</si>
  <si>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</si>
  <si>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</si>
  <si>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</si>
  <si>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</si>
  <si>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</si>
  <si>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</si>
  <si>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</si>
  <si>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</si>
  <si>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</si>
  <si>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</si>
  <si>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</si>
  <si>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</si>
  <si>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</si>
  <si>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</si>
  <si>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</si>
  <si>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</si>
  <si>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</si>
  <si>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</si>
  <si>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</si>
  <si>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</si>
  <si>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</si>
  <si>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</si>
  <si>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</si>
  <si>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</si>
  <si>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</si>
  <si>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</si>
  <si>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</si>
  <si>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</si>
  <si>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</si>
  <si>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</si>
  <si>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</si>
  <si>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</si>
  <si>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</si>
  <si>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</si>
  <si>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</si>
  <si>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</si>
  <si>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</si>
  <si>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</si>
  <si>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</si>
  <si>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</si>
  <si>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</si>
  <si>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</si>
  <si>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</si>
  <si>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</si>
  <si>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</si>
  <si>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</si>
  <si>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</si>
  <si>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</si>
  <si>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</si>
  <si>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</si>
  <si>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</si>
  <si>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</si>
  <si>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</si>
  <si>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</si>
  <si>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</si>
  <si>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</si>
  <si>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</si>
  <si>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</si>
  <si>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</si>
  <si>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</si>
  <si>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</si>
  <si>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</si>
  <si>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</si>
  <si>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</si>
  <si>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</si>
  <si>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</si>
  <si>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</si>
  <si>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</si>
  <si>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</si>
  <si>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</si>
  <si>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</si>
  <si>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</si>
  <si>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</si>
  <si>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</si>
  <si>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</si>
  <si>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</si>
  <si>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</si>
  <si>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</si>
  <si>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</si>
  <si>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</si>
  <si>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</si>
  <si>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</si>
  <si>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</si>
  <si>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</si>
  <si>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</si>
  <si>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</si>
  <si>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</si>
  <si>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</si>
  <si>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</si>
  <si>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</si>
  <si>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</si>
  <si>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</si>
  <si>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</si>
  <si>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</si>
  <si>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</si>
  <si>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</si>
  <si>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</si>
  <si>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</si>
  <si>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</si>
  <si>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</si>
  <si>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</si>
  <si>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</si>
  <si>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</si>
  <si>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</si>
  <si>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</si>
  <si>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</si>
  <si>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</si>
  <si>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</si>
  <si>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</si>
  <si>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</si>
  <si>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</si>
  <si>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</si>
  <si>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</si>
  <si>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</si>
  <si>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</si>
  <si>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</si>
  <si>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</si>
  <si>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</si>
  <si>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</si>
  <si>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</si>
  <si>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</si>
  <si>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</si>
  <si>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</si>
  <si>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</si>
  <si>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</si>
  <si>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</si>
  <si>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</si>
  <si>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</si>
  <si>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</si>
  <si>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</si>
  <si>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</si>
  <si>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</si>
  <si>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</si>
  <si>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</si>
  <si>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</si>
  <si>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</si>
  <si>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</si>
  <si>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</si>
  <si>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</si>
  <si>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</si>
  <si>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</si>
  <si>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</si>
  <si>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</si>
  <si>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</si>
  <si>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</si>
  <si>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</si>
  <si>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</si>
  <si>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</si>
  <si>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</si>
  <si>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</si>
  <si>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</si>
  <si>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</si>
  <si>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</si>
  <si>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</si>
  <si>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</si>
  <si>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</si>
  <si>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</si>
  <si>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</si>
  <si>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</si>
  <si>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</si>
  <si>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</si>
  <si>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</si>
  <si>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</si>
  <si>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</si>
  <si>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</si>
  <si>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</si>
  <si>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</si>
  <si>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</si>
  <si>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</si>
  <si>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</si>
  <si>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</si>
  <si>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</si>
  <si>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</si>
  <si>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</si>
  <si>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</si>
  <si>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</si>
  <si>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</si>
  <si>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</si>
  <si>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</si>
  <si>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</si>
  <si>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</si>
  <si>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</si>
  <si>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</si>
  <si>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</si>
  <si>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</si>
  <si>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</si>
  <si>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</si>
  <si>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</si>
  <si>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</si>
  <si>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</si>
  <si>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</si>
  <si>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</si>
  <si>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</si>
  <si>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</si>
  <si>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</si>
  <si>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</si>
  <si>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</si>
  <si>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</si>
  <si>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</si>
  <si>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</si>
  <si>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</si>
  <si>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</si>
  <si>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</si>
  <si>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</si>
  <si>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</si>
  <si>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</si>
  <si>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</si>
  <si>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</si>
  <si>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</si>
  <si>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</si>
  <si>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</si>
  <si>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</si>
  <si>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</si>
  <si>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</si>
  <si>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</si>
  <si>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</si>
  <si>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</si>
  <si>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</si>
  <si>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</si>
  <si>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</si>
  <si>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</si>
  <si>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</si>
  <si>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</si>
  <si>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</si>
  <si>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</si>
  <si>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</si>
  <si>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</si>
  <si>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</si>
  <si>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</si>
  <si>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</si>
  <si>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</si>
  <si>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</si>
  <si>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</si>
  <si>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</si>
  <si>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</si>
  <si>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</si>
  <si>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</si>
  <si>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</si>
  <si>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</si>
  <si>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</si>
  <si>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</si>
  <si>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</si>
  <si>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</si>
  <si>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</si>
  <si>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</si>
  <si>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</si>
  <si>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</si>
  <si>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</si>
  <si>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</si>
  <si>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</si>
  <si>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</si>
  <si>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</si>
  <si>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</si>
  <si>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</si>
  <si>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</si>
  <si>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</si>
  <si>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</si>
  <si>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</si>
  <si>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</si>
  <si>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</si>
  <si>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</si>
  <si>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</si>
  <si>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</si>
  <si>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</si>
  <si>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</si>
  <si>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</si>
  <si>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</si>
  <si>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</si>
  <si>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</si>
  <si>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</si>
  <si>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</si>
  <si>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</si>
  <si>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</si>
  <si>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</si>
  <si>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</si>
  <si>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</si>
  <si>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</si>
  <si>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</si>
  <si>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</si>
  <si>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</si>
  <si>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</si>
  <si>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</si>
  <si>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</si>
  <si>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</si>
  <si>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</si>
  <si>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</si>
  <si>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</si>
  <si>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</si>
  <si>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</si>
  <si>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</si>
  <si>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</si>
  <si>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</si>
  <si>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</si>
  <si>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</si>
  <si>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</si>
  <si>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</si>
  <si>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</si>
  <si>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</si>
  <si>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</si>
  <si>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</si>
  <si>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</si>
  <si>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</si>
  <si>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</si>
  <si>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</si>
  <si>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</si>
  <si>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</si>
  <si>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</si>
  <si>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</si>
  <si>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</si>
  <si>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</si>
  <si>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</si>
  <si>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</si>
  <si>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</si>
  <si>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</si>
  <si>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</si>
  <si>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</si>
  <si>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</si>
  <si>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</si>
  <si>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</si>
  <si>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</si>
  <si>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</si>
  <si>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</si>
  <si>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</si>
  <si>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</si>
  <si>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</si>
  <si>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</si>
  <si>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</si>
  <si>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</si>
  <si>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</si>
  <si>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</si>
  <si>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</si>
  <si>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</si>
  <si>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</si>
  <si>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</si>
  <si>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</si>
  <si>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</si>
  <si>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</si>
  <si>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</si>
  <si>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</si>
  <si>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</si>
  <si>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</si>
  <si>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</si>
  <si>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</si>
  <si>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</si>
  <si>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</si>
  <si>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</si>
  <si>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</si>
  <si>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</si>
  <si>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</si>
  <si>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</si>
  <si>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</si>
  <si>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</si>
  <si>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</si>
  <si>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</si>
  <si>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</si>
  <si>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</si>
  <si>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</si>
  <si>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</si>
  <si>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</si>
  <si>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</si>
  <si>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</si>
  <si>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</si>
  <si>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</si>
  <si>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</si>
  <si>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</si>
  <si>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</si>
  <si>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</si>
  <si>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</si>
  <si>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</si>
  <si>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</si>
  <si>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</si>
  <si>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</si>
  <si>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</si>
  <si>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</si>
  <si>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</si>
  <si>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</si>
  <si>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</si>
  <si>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</si>
  <si>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</si>
  <si>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</si>
  <si>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</si>
  <si>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</si>
  <si>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</si>
  <si>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</si>
  <si>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</si>
  <si>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</si>
  <si>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</si>
  <si>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</si>
  <si>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</si>
  <si>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</si>
  <si>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</si>
  <si>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</si>
  <si>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</si>
  <si>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</si>
  <si>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</si>
  <si>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</si>
  <si>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</si>
  <si>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</si>
  <si>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</si>
  <si>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</si>
  <si>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</si>
  <si>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</si>
  <si>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</si>
  <si>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</si>
  <si>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</si>
  <si>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</si>
  <si>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</si>
  <si>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</si>
  <si>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</si>
  <si>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</si>
  <si>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</si>
  <si>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</si>
  <si>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</si>
  <si>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</si>
  <si>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</si>
  <si>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</si>
  <si>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</si>
  <si>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</si>
  <si>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</si>
  <si>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</si>
  <si>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</si>
  <si>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</si>
  <si>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</si>
  <si>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</si>
  <si>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</si>
  <si>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</si>
  <si>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</si>
  <si>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</si>
  <si>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</si>
  <si>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</si>
  <si>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</si>
  <si>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</si>
  <si>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</si>
  <si>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</si>
  <si>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</si>
  <si>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</si>
  <si>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</si>
  <si>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</si>
  <si>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</si>
  <si>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</si>
  <si>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</si>
  <si>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</si>
  <si>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</si>
  <si>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</si>
  <si>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</si>
  <si>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</si>
  <si>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</si>
  <si>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</si>
  <si>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</si>
  <si>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</si>
  <si>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</si>
  <si>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</si>
  <si>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</si>
  <si>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</si>
  <si>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</si>
  <si>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</si>
  <si>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</si>
  <si>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</si>
  <si>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</si>
  <si>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</si>
  <si>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</si>
  <si>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</si>
  <si>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</si>
  <si>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</si>
  <si>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</si>
  <si>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</si>
  <si>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</si>
  <si>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</si>
  <si>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</si>
  <si>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</si>
  <si>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</si>
  <si>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</si>
  <si>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</si>
  <si>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</si>
  <si>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</si>
  <si>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</si>
  <si>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</si>
  <si>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</si>
  <si>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</si>
  <si>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</si>
  <si>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</si>
  <si>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</si>
  <si>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</si>
  <si>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</si>
  <si>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</si>
  <si>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</si>
  <si>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</si>
  <si>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</si>
  <si>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</si>
  <si>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</si>
  <si>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</si>
  <si>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</si>
  <si>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</si>
  <si>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</si>
  <si>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</si>
  <si>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</si>
  <si>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</si>
  <si>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</si>
  <si>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</si>
  <si>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</si>
  <si>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</si>
  <si>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</si>
  <si>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</si>
  <si>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</si>
  <si>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</si>
  <si>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</si>
  <si>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</si>
  <si>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</si>
  <si>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</si>
  <si>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</si>
  <si>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</si>
  <si>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</si>
  <si>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</si>
  <si>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</si>
  <si>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</si>
  <si>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</si>
  <si>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</si>
  <si>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</si>
  <si>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</si>
  <si>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</si>
  <si>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</si>
  <si>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</si>
  <si>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</si>
  <si>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</si>
  <si>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</si>
  <si>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</si>
  <si>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</si>
  <si>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</si>
  <si>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</si>
  <si>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</si>
  <si>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</si>
  <si>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</si>
  <si>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</si>
  <si>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</si>
  <si>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</si>
  <si>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</si>
  <si>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</si>
  <si>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</si>
  <si>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</si>
  <si>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</si>
  <si>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</si>
  <si>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</si>
  <si>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</si>
  <si>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</si>
  <si>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</si>
  <si>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</si>
  <si>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</si>
  <si>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</si>
  <si>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</si>
  <si>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</si>
  <si>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</si>
  <si>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</si>
  <si>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</si>
  <si>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</si>
  <si>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</si>
  <si>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</si>
  <si>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</si>
  <si>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</si>
  <si>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</si>
  <si>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</si>
  <si>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</si>
  <si>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</si>
  <si>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</si>
  <si>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</si>
  <si>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</si>
  <si>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</si>
  <si>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</si>
  <si>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</si>
  <si>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</si>
  <si>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</si>
  <si>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</si>
  <si>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</si>
  <si>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</si>
  <si>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</si>
  <si>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</si>
  <si>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</si>
  <si>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</si>
  <si>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</si>
  <si>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</si>
  <si>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</si>
  <si>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</si>
  <si>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</si>
  <si>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</si>
  <si>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</si>
  <si>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</si>
  <si>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</si>
  <si>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</si>
  <si>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</si>
  <si>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</si>
  <si>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</si>
  <si>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</si>
  <si>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</si>
  <si>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</si>
  <si>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</si>
  <si>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</si>
  <si>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</si>
  <si>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</si>
  <si>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</si>
  <si>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</si>
  <si>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</si>
  <si>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</si>
  <si>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</si>
  <si>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</si>
  <si>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</si>
  <si>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</si>
  <si>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</si>
  <si>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</si>
  <si>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</si>
  <si>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</si>
  <si>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</si>
  <si>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</si>
  <si>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</si>
  <si>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</si>
  <si>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</si>
  <si>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</si>
  <si>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</si>
  <si>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</si>
  <si>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</si>
  <si>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</si>
  <si>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</si>
  <si>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</si>
  <si>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</si>
  <si>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</si>
  <si>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</si>
  <si>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</si>
  <si>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</si>
  <si>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</si>
  <si>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</si>
  <si>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</si>
  <si>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</si>
  <si>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</si>
  <si>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</si>
  <si>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</si>
  <si>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</si>
  <si>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</si>
  <si>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</si>
  <si>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</si>
  <si>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</si>
  <si>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</si>
  <si>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</si>
  <si>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</si>
  <si>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</si>
  <si>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</si>
  <si>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</si>
  <si>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</si>
  <si>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</si>
  <si>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</si>
  <si>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</si>
  <si>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</si>
  <si>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</si>
  <si>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</si>
  <si>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</si>
  <si>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</si>
  <si>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</si>
  <si>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</si>
  <si>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</si>
  <si>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</si>
  <si>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</si>
  <si>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</si>
  <si>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</si>
  <si>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</si>
  <si>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</si>
  <si>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</si>
  <si>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</si>
  <si>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</si>
  <si>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</si>
  <si>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</si>
  <si>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</si>
  <si>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</si>
  <si>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</si>
  <si>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</si>
  <si>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</si>
  <si>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</si>
  <si>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</si>
  <si>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</si>
  <si>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</si>
  <si>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</si>
  <si>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</si>
  <si>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</si>
  <si>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</si>
  <si>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</si>
  <si>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</si>
  <si>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</si>
  <si>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</si>
  <si>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</si>
  <si>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</si>
  <si>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</si>
  <si>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</si>
  <si>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</si>
  <si>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</si>
  <si>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</si>
  <si>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</si>
  <si>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</si>
  <si>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</si>
  <si>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</si>
  <si>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</si>
  <si>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</si>
  <si>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</si>
  <si>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</si>
  <si>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</si>
  <si>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</si>
  <si>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</si>
  <si>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</si>
  <si>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</si>
  <si>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</si>
  <si>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</si>
  <si>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</si>
  <si>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</si>
  <si>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</si>
  <si>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</si>
  <si>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</si>
  <si>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</si>
  <si>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</si>
  <si>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</si>
  <si>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</si>
  <si>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</si>
  <si>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</si>
  <si>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</si>
  <si>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</si>
  <si>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</si>
  <si>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</si>
  <si>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</si>
  <si>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</si>
  <si>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</si>
  <si>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</si>
  <si>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</si>
  <si>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</si>
  <si>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</si>
  <si>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</si>
  <si>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</si>
  <si>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</si>
  <si>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</si>
  <si>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</si>
  <si>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</si>
  <si>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</si>
  <si>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</si>
  <si>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</si>
  <si>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</si>
  <si>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</si>
  <si>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</si>
  <si>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</si>
  <si>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</si>
  <si>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</si>
  <si>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</si>
  <si>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</si>
  <si>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</si>
  <si>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</si>
  <si>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</si>
  <si>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</si>
  <si>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</si>
  <si>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</si>
  <si>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</si>
  <si>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</si>
  <si>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</si>
  <si>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</si>
  <si>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</si>
  <si>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</si>
  <si>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</si>
  <si>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</si>
  <si>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</si>
  <si>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</si>
  <si>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</si>
  <si>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</si>
  <si>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</si>
  <si>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</si>
  <si>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</si>
  <si>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</si>
  <si>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</si>
  <si>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</si>
  <si>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</si>
  <si>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</si>
  <si>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</si>
  <si>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</si>
  <si>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</si>
  <si>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</si>
  <si>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</si>
  <si>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</si>
  <si>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</si>
  <si>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</si>
  <si>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</si>
  <si>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</si>
  <si>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</si>
  <si>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</si>
  <si>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</si>
  <si>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</si>
  <si>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</si>
  <si>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</si>
  <si>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</si>
  <si>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</si>
  <si>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</si>
  <si>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</si>
  <si>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</si>
  <si>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</si>
  <si>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</si>
  <si>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</si>
  <si>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</si>
  <si>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</si>
  <si>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</si>
  <si>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</si>
  <si>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</si>
  <si>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</si>
  <si>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</si>
  <si>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</si>
  <si>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</si>
  <si>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</si>
  <si>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</si>
  <si>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</si>
  <si>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</si>
  <si>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</si>
  <si>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</si>
  <si>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</si>
  <si>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</si>
  <si>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</si>
  <si>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</si>
  <si>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</si>
  <si>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</si>
  <si>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</si>
  <si>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</si>
  <si>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</si>
  <si>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</si>
  <si>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</si>
  <si>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</si>
  <si>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</si>
  <si>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</si>
  <si>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</si>
  <si>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</si>
  <si>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</si>
  <si>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</si>
  <si>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</si>
  <si>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</si>
  <si>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</si>
  <si>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</si>
  <si>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</si>
  <si>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</si>
  <si>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</si>
  <si>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</si>
  <si>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</si>
  <si>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</si>
  <si>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</si>
  <si>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</si>
  <si>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</si>
  <si>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</si>
  <si>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</si>
  <si>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</si>
  <si>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</si>
  <si>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</si>
  <si>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</si>
  <si>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</si>
  <si>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</si>
  <si>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</si>
  <si>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</si>
  <si>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</si>
  <si>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</si>
  <si>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</si>
  <si>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</si>
  <si>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</si>
  <si>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</si>
  <si>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</si>
  <si>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</si>
  <si>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</si>
  <si>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</si>
  <si>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</si>
  <si>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</si>
  <si>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</si>
  <si>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</si>
  <si>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</si>
  <si>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</si>
  <si>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</si>
  <si>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</si>
  <si>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</si>
  <si>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</si>
  <si>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</si>
  <si>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</si>
  <si>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</si>
  <si>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</si>
  <si>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</si>
  <si>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</si>
  <si>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</si>
  <si>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</si>
  <si>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</si>
  <si>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</si>
  <si>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</si>
  <si>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</si>
  <si>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</si>
  <si>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</si>
  <si>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</si>
  <si>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</si>
  <si>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</si>
  <si>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</si>
  <si>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</si>
  <si>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</si>
  <si>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</si>
  <si>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</si>
  <si>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</si>
  <si>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</si>
  <si>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</si>
  <si>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</si>
  <si>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</si>
  <si>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</si>
  <si>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</si>
  <si>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</si>
  <si>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</si>
  <si>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</si>
  <si>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</si>
  <si>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</si>
  <si>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</si>
  <si>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</si>
  <si>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</si>
  <si>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</si>
  <si>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</si>
  <si>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</si>
  <si>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</si>
  <si>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</si>
  <si>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</si>
  <si>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</si>
  <si>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</si>
  <si>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</si>
  <si>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</si>
  <si>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</si>
  <si>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</si>
  <si>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</si>
  <si>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</si>
  <si>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</si>
  <si>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</si>
  <si>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</si>
  <si>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</si>
  <si>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</si>
  <si>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</si>
  <si>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</si>
  <si>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</si>
  <si>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</si>
  <si>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</si>
  <si>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</si>
  <si>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</si>
  <si>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</si>
  <si>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</si>
  <si>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</si>
  <si>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</si>
  <si>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</si>
  <si>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</si>
  <si>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</si>
  <si>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</si>
  <si>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</si>
  <si>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</si>
  <si>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</si>
  <si>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</si>
  <si>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</si>
  <si>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</si>
  <si>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</si>
  <si>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</si>
  <si>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</si>
  <si>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</si>
  <si>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</si>
  <si>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</si>
  <si>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</si>
  <si>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</si>
  <si>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</si>
  <si>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</si>
  <si>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</si>
  <si>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</si>
  <si>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</si>
  <si>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</si>
  <si>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</si>
  <si>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</si>
  <si>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</si>
  <si>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</si>
  <si>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</si>
  <si>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</si>
  <si>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</si>
  <si>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</si>
  <si>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</si>
  <si>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</si>
  <si>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</si>
  <si>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</si>
  <si>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</si>
  <si>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</si>
  <si>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</si>
  <si>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</si>
  <si>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</si>
  <si>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</si>
  <si>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</si>
  <si>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</si>
  <si>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</si>
  <si>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</si>
  <si>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</si>
  <si>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</si>
  <si>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</si>
  <si>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</si>
  <si>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</si>
  <si>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</si>
  <si>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</si>
  <si>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</si>
  <si>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</si>
  <si>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</si>
  <si>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</si>
  <si>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</si>
  <si>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</si>
  <si>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</si>
  <si>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</si>
  <si>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</si>
  <si>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</si>
  <si>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</si>
  <si>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</si>
  <si>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</si>
  <si>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</si>
  <si>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</si>
  <si>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</si>
  <si>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</si>
  <si>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</si>
  <si>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</si>
  <si>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</si>
  <si>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</si>
  <si>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</si>
  <si>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</si>
  <si>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</si>
  <si>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</si>
  <si>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</si>
  <si>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</si>
  <si>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</si>
  <si>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</si>
  <si>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</si>
  <si>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</si>
  <si>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</si>
  <si>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</si>
  <si>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</si>
  <si>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</si>
  <si>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</si>
  <si>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</si>
  <si>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</si>
  <si>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</si>
  <si>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</si>
  <si>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</si>
  <si>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</si>
  <si>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</si>
  <si>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</si>
  <si>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</si>
  <si>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</si>
  <si>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</si>
  <si>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</si>
  <si>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</si>
  <si>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</si>
  <si>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</si>
  <si>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</si>
  <si>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</si>
  <si>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</si>
  <si>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</si>
  <si>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</si>
  <si>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</si>
  <si>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</si>
  <si>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</si>
  <si>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</si>
  <si>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</si>
  <si>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</si>
  <si>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</si>
  <si>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</si>
  <si>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</si>
  <si>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</si>
  <si>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</si>
  <si>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</si>
  <si>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</si>
  <si>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</si>
  <si>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</si>
  <si>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</si>
  <si>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</si>
  <si>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</si>
  <si>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</si>
  <si>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</si>
  <si>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</si>
  <si>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</si>
  <si>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</si>
  <si>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</si>
  <si>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</si>
  <si>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</si>
  <si>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</si>
  <si>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</si>
  <si>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</si>
  <si>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</si>
  <si>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</si>
  <si>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</si>
  <si>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</si>
  <si>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</si>
  <si>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</si>
  <si>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</si>
  <si>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</si>
  <si>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</si>
  <si>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</si>
  <si>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</si>
  <si>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</si>
  <si>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</si>
  <si>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</si>
  <si>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</si>
  <si>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</si>
  <si>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</si>
  <si>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</si>
  <si>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</si>
  <si>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</si>
  <si>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</si>
  <si>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</si>
  <si>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</si>
  <si>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</si>
  <si>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</si>
  <si>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</si>
  <si>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</si>
  <si>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</si>
  <si>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</si>
  <si>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</si>
  <si>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</si>
  <si>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</si>
  <si>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</si>
  <si>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</si>
  <si>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</si>
  <si>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</si>
  <si>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</si>
  <si>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</si>
  <si>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</si>
  <si>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</si>
  <si>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</si>
  <si>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</si>
  <si>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</si>
  <si>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</si>
  <si>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</si>
  <si>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</si>
  <si>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</si>
  <si>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</si>
  <si>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</si>
  <si>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</si>
  <si>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</si>
  <si>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</si>
  <si>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</si>
  <si>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</si>
  <si>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</si>
  <si>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</si>
  <si>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</si>
  <si>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</si>
  <si>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</si>
  <si>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</si>
  <si>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</si>
  <si>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</si>
  <si>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</si>
  <si>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</si>
  <si>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</si>
  <si>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</si>
  <si>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</si>
  <si>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</si>
  <si>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</si>
  <si>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</si>
  <si>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</si>
  <si>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</si>
  <si>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</si>
  <si>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</si>
  <si>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</si>
  <si>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</si>
  <si>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</si>
  <si>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</si>
  <si>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</si>
  <si>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</si>
  <si>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</si>
  <si>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</si>
  <si>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</si>
  <si>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</si>
  <si>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</si>
  <si>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</si>
  <si>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</si>
  <si>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</si>
  <si>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</si>
  <si>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</si>
  <si>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</si>
  <si>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</si>
  <si>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</si>
  <si>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</si>
  <si>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</si>
  <si>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</si>
  <si>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</si>
  <si>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</si>
  <si>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</si>
  <si>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</si>
  <si>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</si>
  <si>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</si>
  <si>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</si>
  <si>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</si>
  <si>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</si>
  <si>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</si>
  <si>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</si>
  <si>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</si>
  <si>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</si>
  <si>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</si>
  <si>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</si>
  <si>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</si>
  <si>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</si>
  <si>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</si>
  <si>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</si>
  <si>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</si>
  <si>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</si>
  <si>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</si>
  <si>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</si>
  <si>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</si>
  <si>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</si>
  <si>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</si>
  <si>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</si>
  <si>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</si>
  <si>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</si>
  <si>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</si>
  <si>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</si>
  <si>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</si>
  <si>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</si>
  <si>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</si>
  <si>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</si>
  <si>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</si>
  <si>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</si>
  <si>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</si>
  <si>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</si>
  <si>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</si>
  <si>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</si>
  <si>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</si>
  <si>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</si>
  <si>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</si>
  <si>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</si>
  <si>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</si>
  <si>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</si>
  <si>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</si>
  <si>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</si>
  <si>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</si>
  <si>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</si>
  <si>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</si>
  <si>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</si>
  <si>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</si>
  <si>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</si>
  <si>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</si>
  <si>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</si>
  <si>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</si>
  <si>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</si>
  <si>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</si>
  <si>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</si>
  <si>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</si>
  <si>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</si>
  <si>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</si>
  <si>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</si>
  <si>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</si>
  <si>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</si>
  <si>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</si>
  <si>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</si>
  <si>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</si>
  <si>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</si>
  <si>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</si>
  <si>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</si>
  <si>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</si>
  <si>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</si>
  <si>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</si>
  <si>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</si>
  <si>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</si>
  <si>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</si>
  <si>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</si>
  <si>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</si>
  <si>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</si>
  <si>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</si>
  <si>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</si>
  <si>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</si>
  <si>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</si>
  <si>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</si>
  <si>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</si>
  <si>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</si>
  <si>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</si>
  <si>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</si>
  <si>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</si>
  <si>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</si>
  <si>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</si>
  <si>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</si>
  <si>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</si>
  <si>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</si>
  <si>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</si>
  <si>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</si>
  <si>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</si>
  <si>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</si>
  <si>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</si>
  <si>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</si>
  <si>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</si>
  <si>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</si>
  <si>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</si>
  <si>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</si>
  <si>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</si>
  <si>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</si>
  <si>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</si>
  <si>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</si>
  <si>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</si>
  <si>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</si>
  <si>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</si>
  <si>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</si>
  <si>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</si>
  <si>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</si>
  <si>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</si>
  <si>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</si>
  <si>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</si>
  <si>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</si>
  <si>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</si>
  <si>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</si>
  <si>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</si>
  <si>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</si>
  <si>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</si>
  <si>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</si>
  <si>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</si>
  <si>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</si>
  <si>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</si>
  <si>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</si>
  <si>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</si>
  <si>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</si>
  <si>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</si>
  <si>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</si>
  <si>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</si>
  <si>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</si>
  <si>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</si>
  <si>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</si>
  <si>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</si>
  <si>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</si>
  <si>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</si>
  <si>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</si>
  <si>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</si>
  <si>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</si>
  <si>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</si>
  <si>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</si>
  <si>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</si>
  <si>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</si>
  <si>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</si>
  <si>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</si>
  <si>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</si>
  <si>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</si>
  <si>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</si>
  <si>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</si>
  <si>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</si>
  <si>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</si>
  <si>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</si>
  <si>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</si>
  <si>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</si>
  <si>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</si>
  <si>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</si>
  <si>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</si>
  <si>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</si>
  <si>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</si>
  <si>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</si>
  <si>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</si>
  <si>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</si>
  <si>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</si>
  <si>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</si>
  <si>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</si>
  <si>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</si>
  <si>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</si>
  <si>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</si>
  <si>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</si>
  <si>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</si>
  <si>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</si>
  <si>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</si>
  <si>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</si>
  <si>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</si>
  <si>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</si>
  <si>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</si>
  <si>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</si>
  <si>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</si>
  <si>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</si>
  <si>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</si>
  <si>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</si>
  <si>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</si>
  <si>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</si>
  <si>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</si>
  <si>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</si>
  <si>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</si>
  <si>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</si>
  <si>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</si>
  <si>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</si>
  <si>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</si>
  <si>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</si>
  <si>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</si>
  <si>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</si>
  <si>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</si>
  <si>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</si>
  <si>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</si>
  <si>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</si>
  <si>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</si>
  <si>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</si>
  <si>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</si>
  <si>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</si>
  <si>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</si>
  <si>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</si>
  <si>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</si>
  <si>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</si>
  <si>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</si>
  <si>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</si>
  <si>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</si>
  <si>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</si>
  <si>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</si>
  <si>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</si>
  <si>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</si>
  <si>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</si>
  <si>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</si>
  <si>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</si>
  <si>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</si>
  <si>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</si>
  <si>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</si>
  <si>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</si>
  <si>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</si>
  <si>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</si>
  <si>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</si>
  <si>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</si>
  <si>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</si>
  <si>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</si>
  <si>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</si>
  <si>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</si>
  <si>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</si>
  <si>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</si>
  <si>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</si>
  <si>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</si>
  <si>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</si>
  <si>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</si>
  <si>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</si>
  <si>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</si>
  <si>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</si>
  <si>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</si>
  <si>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</si>
  <si>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</si>
  <si>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</si>
  <si>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</si>
  <si>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</si>
  <si>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</si>
  <si>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</si>
  <si>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</si>
  <si>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</si>
  <si>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</si>
  <si>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</si>
  <si>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</si>
  <si>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</si>
  <si>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</si>
  <si>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</si>
  <si>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</si>
  <si>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</si>
  <si>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</si>
  <si>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</si>
  <si>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</si>
  <si>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</si>
  <si>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</si>
  <si>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</si>
  <si>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</si>
  <si>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</si>
  <si>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</si>
  <si>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</si>
  <si>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</si>
  <si>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</si>
  <si>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</si>
  <si>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</si>
  <si>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</si>
  <si>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</si>
  <si>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</si>
  <si>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</si>
  <si>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</si>
  <si>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</si>
  <si>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</si>
  <si>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</si>
  <si>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</si>
  <si>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</si>
  <si>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</si>
  <si>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</si>
  <si>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</si>
  <si>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</si>
  <si>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</si>
  <si>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</si>
  <si>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</si>
  <si>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</si>
  <si>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</si>
  <si>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</si>
  <si>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</si>
  <si>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</si>
  <si>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</si>
  <si>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</si>
  <si>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</si>
  <si>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</si>
  <si>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</si>
  <si>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</si>
  <si>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</si>
  <si>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</si>
  <si>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</si>
  <si>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</si>
  <si>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</si>
  <si>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</si>
  <si>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</si>
  <si>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</si>
  <si>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</si>
  <si>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</si>
  <si>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</si>
  <si>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</si>
  <si>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</si>
  <si>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</si>
  <si>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</si>
  <si>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</si>
  <si>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</si>
  <si>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</si>
  <si>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</si>
  <si>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</si>
  <si>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</si>
  <si>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</si>
  <si>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</si>
  <si>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</si>
  <si>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</si>
  <si>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</si>
  <si>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</si>
  <si>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</si>
  <si>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</si>
  <si>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</si>
  <si>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</si>
  <si>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</si>
  <si>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</si>
  <si>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</si>
  <si>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</si>
  <si>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</si>
  <si>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</si>
  <si>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</si>
  <si>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</si>
  <si>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</si>
  <si>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</si>
  <si>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</si>
  <si>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</si>
  <si>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</si>
  <si>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</si>
  <si>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</si>
  <si>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</si>
  <si>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</si>
  <si>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</si>
  <si>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</si>
  <si>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</si>
  <si>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</si>
  <si>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</si>
  <si>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</si>
  <si>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</si>
  <si>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</si>
  <si>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</si>
  <si>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</si>
  <si>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</si>
  <si>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</si>
  <si>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</si>
  <si>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</si>
  <si>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</si>
  <si>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</si>
  <si>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</si>
  <si>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</si>
  <si>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</si>
  <si>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</si>
  <si>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</si>
  <si>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</si>
  <si>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</si>
  <si>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</si>
  <si>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</si>
  <si>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</si>
  <si>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</si>
  <si>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</si>
  <si>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</si>
  <si>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</si>
  <si>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</si>
  <si>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</si>
  <si>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</si>
  <si>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</si>
  <si>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</si>
  <si>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</si>
  <si>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</si>
  <si>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</si>
  <si>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</si>
  <si>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</si>
  <si>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</si>
  <si>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</si>
  <si>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</si>
  <si>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</si>
  <si>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</si>
  <si>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</si>
  <si>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</si>
  <si>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</si>
  <si>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</si>
  <si>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</si>
  <si>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</si>
  <si>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</si>
  <si>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</si>
  <si>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</si>
  <si>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</si>
  <si>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</si>
  <si>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</si>
  <si>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</si>
  <si>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</si>
  <si>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</si>
  <si>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</si>
  <si>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</si>
  <si>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</si>
  <si>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</si>
  <si>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</si>
  <si>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</si>
  <si>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</si>
  <si>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</si>
  <si>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</si>
  <si>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</si>
  <si>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</si>
  <si>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</si>
  <si>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</si>
  <si>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</si>
  <si>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</si>
  <si>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</si>
  <si>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</si>
  <si>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</si>
  <si>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</si>
  <si>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</si>
  <si>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</si>
  <si>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</si>
  <si>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</si>
  <si>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</si>
  <si>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</si>
  <si>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</si>
  <si>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</si>
  <si>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</si>
  <si>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</si>
  <si>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</si>
  <si>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</si>
  <si>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</si>
  <si>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</si>
  <si>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</si>
  <si>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</si>
  <si>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</si>
  <si>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</si>
  <si>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</si>
  <si>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</si>
  <si>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</si>
  <si>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</si>
  <si>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</si>
  <si>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</si>
  <si>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</si>
  <si>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</si>
  <si>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</si>
  <si>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</si>
  <si>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</si>
  <si>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</si>
  <si>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</si>
  <si>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</si>
  <si>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</si>
  <si>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</si>
  <si>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</si>
  <si>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</si>
  <si>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</si>
  <si>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</si>
  <si>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</si>
  <si>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</si>
  <si>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</si>
  <si>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</si>
  <si>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</si>
  <si>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</si>
  <si>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</si>
  <si>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</si>
  <si>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</si>
  <si>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</si>
  <si>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</si>
  <si>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</si>
  <si>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</si>
  <si>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</si>
  <si>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</si>
  <si>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</si>
  <si>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</si>
  <si>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</si>
  <si>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</si>
  <si>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</si>
  <si>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</si>
  <si>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</si>
  <si>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</si>
  <si>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</si>
  <si>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</si>
  <si>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</si>
  <si>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</si>
  <si>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</si>
  <si>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</si>
  <si>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</si>
  <si>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</si>
  <si>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</si>
  <si>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</si>
  <si>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</si>
  <si>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</si>
  <si>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</si>
  <si>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</si>
  <si>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</si>
  <si>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</si>
  <si>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</si>
  <si>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</si>
  <si>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</si>
  <si>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</si>
  <si>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</si>
  <si>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</si>
  <si>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</si>
  <si>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</si>
  <si>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</si>
  <si>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</si>
  <si>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</si>
  <si>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</si>
  <si>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</si>
  <si>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</si>
  <si>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</si>
  <si>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</si>
  <si>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</si>
  <si>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</si>
  <si>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</si>
  <si>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</si>
  <si>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</si>
  <si>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</si>
  <si>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</si>
  <si>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</si>
  <si>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</si>
  <si>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</si>
  <si>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</si>
  <si>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</si>
  <si>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</si>
  <si>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</si>
  <si>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</si>
  <si>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</si>
  <si>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</si>
  <si>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</si>
  <si>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</si>
  <si>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</si>
  <si>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</si>
  <si>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</si>
  <si>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</si>
  <si>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</si>
  <si>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</si>
  <si>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</si>
  <si>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</si>
  <si>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</si>
  <si>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</si>
  <si>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</si>
  <si>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</si>
  <si>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</si>
  <si>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</si>
  <si>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</si>
  <si>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</si>
  <si>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</si>
  <si>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</si>
  <si>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</si>
  <si>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</si>
  <si>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</si>
  <si>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</si>
  <si>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</si>
  <si>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</si>
  <si>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</si>
  <si>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</si>
  <si>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</si>
  <si>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</si>
  <si>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</si>
  <si>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</si>
  <si>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</si>
  <si>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</si>
  <si>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</si>
  <si>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</si>
  <si>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</si>
  <si>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</si>
  <si>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</si>
  <si>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</si>
  <si>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</si>
  <si>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</si>
  <si>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</si>
  <si>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</si>
  <si>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</si>
  <si>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</si>
  <si>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</si>
  <si>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</si>
  <si>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</si>
  <si>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</si>
  <si>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</si>
  <si>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</si>
  <si>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</si>
  <si>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</si>
  <si>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</si>
  <si>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</si>
  <si>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</si>
  <si>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</si>
  <si>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</si>
  <si>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</si>
  <si>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</si>
  <si>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</si>
  <si>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</si>
  <si>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</si>
  <si>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</si>
  <si>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</si>
  <si>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</si>
  <si>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</si>
  <si>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</si>
  <si>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</si>
  <si>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</si>
  <si>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</si>
  <si>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</si>
  <si>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</si>
  <si>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</si>
  <si>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</si>
  <si>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</si>
  <si>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</si>
  <si>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</si>
  <si>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</si>
  <si>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</si>
  <si>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</si>
  <si>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</si>
  <si>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</si>
  <si>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</si>
  <si>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</si>
  <si>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</si>
  <si>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</si>
  <si>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</si>
  <si>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</si>
  <si>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</si>
  <si>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</si>
  <si>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</si>
  <si>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</si>
  <si>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</si>
  <si>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</si>
  <si>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</si>
  <si>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</si>
  <si>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</si>
  <si>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</si>
  <si>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</si>
  <si>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</si>
  <si>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</si>
  <si>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</si>
  <si>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</si>
  <si>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</si>
  <si>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</si>
  <si>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</si>
  <si>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</si>
  <si>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</si>
  <si>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</si>
  <si>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</si>
  <si>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</si>
  <si>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</si>
  <si>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</si>
  <si>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</si>
  <si>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</si>
  <si>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</si>
  <si>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</si>
  <si>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</si>
  <si>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</si>
  <si>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</si>
  <si>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</si>
  <si>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</si>
  <si>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</si>
  <si>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</si>
  <si>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</si>
  <si>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</si>
  <si>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</si>
  <si>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</si>
  <si>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</si>
  <si>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</si>
  <si>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</si>
  <si>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</si>
  <si>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</si>
  <si>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</si>
  <si>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</si>
  <si>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</si>
  <si>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</si>
  <si>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</si>
  <si>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</si>
  <si>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</si>
  <si>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</si>
  <si>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</si>
  <si>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</si>
  <si>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</si>
  <si>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</si>
  <si>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</si>
  <si>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</si>
  <si>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</si>
  <si>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</si>
  <si>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</si>
  <si>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</si>
  <si>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</si>
  <si>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</si>
  <si>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</si>
  <si>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</si>
  <si>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</si>
  <si>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</si>
  <si>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</si>
  <si>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</si>
  <si>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</si>
  <si>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</si>
  <si>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</si>
  <si>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</si>
  <si>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</si>
  <si>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</si>
  <si>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</si>
  <si>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</si>
  <si>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</si>
  <si>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</si>
  <si>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</si>
  <si>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</si>
  <si>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</si>
  <si>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</si>
  <si>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</si>
  <si>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</si>
  <si>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</si>
  <si>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</si>
  <si>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</si>
  <si>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</si>
  <si>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</si>
  <si>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</si>
  <si>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</si>
  <si>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</si>
  <si>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</si>
  <si>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</si>
  <si>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</si>
  <si>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</si>
  <si>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</si>
  <si>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</si>
  <si>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</si>
  <si>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</si>
  <si>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</si>
  <si>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</si>
  <si>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</si>
  <si>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</si>
  <si>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</si>
  <si>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</si>
  <si>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</si>
  <si>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</si>
  <si>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</si>
  <si>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</si>
  <si>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</si>
  <si>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</si>
  <si>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</si>
  <si>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</si>
  <si>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</si>
  <si>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</si>
  <si>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</si>
  <si>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</si>
  <si>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</si>
  <si>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</si>
  <si>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</si>
  <si>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</si>
  <si>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</si>
  <si>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</si>
  <si>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</si>
  <si>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</si>
  <si>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</si>
  <si>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</si>
  <si>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</si>
  <si>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</si>
  <si>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</si>
  <si>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</si>
  <si>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</si>
  <si>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</si>
  <si>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</si>
  <si>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</si>
  <si>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</si>
  <si>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</si>
  <si>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</si>
  <si>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</si>
  <si>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</si>
  <si>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</si>
  <si>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</si>
  <si>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</si>
  <si>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</si>
  <si>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</si>
  <si>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</si>
  <si>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</si>
  <si>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</si>
  <si>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</si>
  <si>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</si>
  <si>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</si>
  <si>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</si>
  <si>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</si>
  <si>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</si>
  <si>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</si>
  <si>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</si>
  <si>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</si>
  <si>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</si>
  <si>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</si>
  <si>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</si>
  <si>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</si>
  <si>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</si>
  <si>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</si>
  <si>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</si>
  <si>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</si>
  <si>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</si>
  <si>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</si>
  <si>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</si>
  <si>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</si>
  <si>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</si>
  <si>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</si>
  <si>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</si>
  <si>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</si>
  <si>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</si>
  <si>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</si>
  <si>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</si>
  <si>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</si>
  <si>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</si>
  <si>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</si>
  <si>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</si>
  <si>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</si>
  <si>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</si>
  <si>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</si>
  <si>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</si>
  <si>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</si>
  <si>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</si>
  <si>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</si>
  <si>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</si>
  <si>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</si>
  <si>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</si>
  <si>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</si>
  <si>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</si>
  <si>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</si>
  <si>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</si>
  <si>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</si>
  <si>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</si>
  <si>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</si>
  <si>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</si>
  <si>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</si>
  <si>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</si>
  <si>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</si>
  <si>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</si>
  <si>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</si>
  <si>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</si>
  <si>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</si>
  <si>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</si>
  <si>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</si>
  <si>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</si>
  <si>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</si>
  <si>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</si>
  <si>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</si>
  <si>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</si>
  <si>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</si>
  <si>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</si>
  <si>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</si>
  <si>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</si>
  <si>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</si>
  <si>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</si>
  <si>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</si>
  <si>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</si>
  <si>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</si>
  <si>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</si>
  <si>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</si>
  <si>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</si>
  <si>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</si>
  <si>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</si>
  <si>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</si>
  <si>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</si>
  <si>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</si>
  <si>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</si>
  <si>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</si>
  <si>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</si>
  <si>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</si>
  <si>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</si>
  <si>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</si>
  <si>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</si>
  <si>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</si>
  <si>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</si>
  <si>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</si>
  <si>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</si>
  <si>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</si>
  <si>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</si>
  <si>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</si>
  <si>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</si>
  <si>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</si>
  <si>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</si>
  <si>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</si>
  <si>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</si>
  <si>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</si>
  <si>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</si>
  <si>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</si>
  <si>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</si>
  <si>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</si>
  <si>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</si>
  <si>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</si>
  <si>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</si>
  <si>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</si>
  <si>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</si>
  <si>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</si>
  <si>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</si>
  <si>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</si>
  <si>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</si>
  <si>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</si>
  <si>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</si>
  <si>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</si>
  <si>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</si>
  <si>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</si>
  <si>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</si>
  <si>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</si>
  <si>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</si>
  <si>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</si>
  <si>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</si>
  <si>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</si>
  <si>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</si>
  <si>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</si>
  <si>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</si>
  <si>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</si>
  <si>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</si>
  <si>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</si>
  <si>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</si>
  <si>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</si>
  <si>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</si>
  <si>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</si>
  <si>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</si>
  <si>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</si>
  <si>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</si>
  <si>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</si>
  <si>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</si>
  <si>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</si>
  <si>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</si>
  <si>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</si>
  <si>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</si>
  <si>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</si>
  <si>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</si>
  <si>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</si>
  <si>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</si>
  <si>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</si>
  <si>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</si>
  <si>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</si>
  <si>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</si>
  <si>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</si>
  <si>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</si>
  <si>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</si>
  <si>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</si>
  <si>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</si>
  <si>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</si>
  <si>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</si>
  <si>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</si>
  <si>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</si>
  <si>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</si>
  <si>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</si>
  <si>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</si>
  <si>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</si>
  <si>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</si>
  <si>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</si>
  <si>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</si>
  <si>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</si>
  <si>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</si>
  <si>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</si>
  <si>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</si>
  <si>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</si>
  <si>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</si>
  <si>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</si>
  <si>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</si>
  <si>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</si>
  <si>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</si>
  <si>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</si>
  <si>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</si>
  <si>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</si>
  <si>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</si>
  <si>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</si>
  <si>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</si>
  <si>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</si>
  <si>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</si>
  <si>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</si>
  <si>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</si>
  <si>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</si>
  <si>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</si>
  <si>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</si>
  <si>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</si>
  <si>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</si>
  <si>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</si>
  <si>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</si>
  <si>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</si>
  <si>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</si>
  <si>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</si>
  <si>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</si>
  <si>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</si>
  <si>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</si>
  <si>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</si>
  <si>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</si>
  <si>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</si>
  <si>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</si>
  <si>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</si>
  <si>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</si>
  <si>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</si>
  <si>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</si>
  <si>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</si>
  <si>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</si>
  <si>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</si>
  <si>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</si>
  <si>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</si>
  <si>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</si>
  <si>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</si>
  <si>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</si>
  <si>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</si>
  <si>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</si>
  <si>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</si>
  <si>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</si>
  <si>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</si>
  <si>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</si>
  <si>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</si>
  <si>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</si>
  <si>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</si>
  <si>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</si>
  <si>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</si>
  <si>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</si>
  <si>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</si>
  <si>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</si>
  <si>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</si>
  <si>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</si>
  <si>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</si>
  <si>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</si>
  <si>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</si>
  <si>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</si>
  <si>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</si>
  <si>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</si>
  <si>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</si>
  <si>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</si>
  <si>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</si>
  <si>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</si>
  <si>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</si>
  <si>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</si>
  <si>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</si>
  <si>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</si>
  <si>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</si>
  <si>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</si>
  <si>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</si>
  <si>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</si>
  <si>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</si>
  <si>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</si>
  <si>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</si>
  <si>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</si>
  <si>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</si>
  <si>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</si>
  <si>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</si>
  <si>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</si>
  <si>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</si>
  <si>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</si>
  <si>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</si>
  <si>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</si>
  <si>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</si>
  <si>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</si>
  <si>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</si>
  <si>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</si>
  <si>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</si>
  <si>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</si>
  <si>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</si>
  <si>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</si>
  <si>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</si>
  <si>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</si>
  <si>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</si>
  <si>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</si>
  <si>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</si>
  <si>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</si>
  <si>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</si>
  <si>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</si>
  <si>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</si>
  <si>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</si>
  <si>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</si>
  <si>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</si>
  <si>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</si>
  <si>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</si>
  <si>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</si>
  <si>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</si>
  <si>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</si>
  <si>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</si>
  <si>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</si>
  <si>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</si>
  <si>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</si>
  <si>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</si>
  <si>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</si>
  <si>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</si>
  <si>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</si>
  <si>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</si>
  <si>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</si>
  <si>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</si>
  <si>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</si>
  <si>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</si>
  <si>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</si>
  <si>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</si>
  <si>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</si>
  <si>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</si>
  <si>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</si>
  <si>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</si>
  <si>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</si>
  <si>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</si>
  <si>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</si>
  <si>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</si>
  <si>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</si>
  <si>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</si>
  <si>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</si>
  <si>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</si>
  <si>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</si>
  <si>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</si>
  <si>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</si>
  <si>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</si>
  <si>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</si>
  <si>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</si>
  <si>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</si>
  <si>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</si>
  <si>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</si>
  <si>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</si>
  <si>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</si>
  <si>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</si>
  <si>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</si>
  <si>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</si>
  <si>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</si>
  <si>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</si>
  <si>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</si>
  <si>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</si>
  <si>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</si>
  <si>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</si>
  <si>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</si>
  <si>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</si>
  <si>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</si>
  <si>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</si>
  <si>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</si>
  <si>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</si>
  <si>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</si>
  <si>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</si>
  <si>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</si>
  <si>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</si>
  <si>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</si>
  <si>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</si>
  <si>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</si>
  <si>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</si>
  <si>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</si>
  <si>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</si>
  <si>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</si>
  <si>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</si>
  <si>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</si>
  <si>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</si>
  <si>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</si>
  <si>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</si>
  <si>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</si>
  <si>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</si>
  <si>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</si>
  <si>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</si>
  <si>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</si>
  <si>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</si>
  <si>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</si>
  <si>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</si>
  <si>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</si>
  <si>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</si>
  <si>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</si>
  <si>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</si>
  <si>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</si>
  <si>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</si>
  <si>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</si>
  <si>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</si>
  <si>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</si>
  <si>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</si>
  <si>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</si>
  <si>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</si>
  <si>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</si>
  <si>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</si>
  <si>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</si>
  <si>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</si>
  <si>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</si>
  <si>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</si>
  <si>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</si>
  <si>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</si>
  <si>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</si>
  <si>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</si>
  <si>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</si>
  <si>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</si>
  <si>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</si>
  <si>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</si>
  <si>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</si>
  <si>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</si>
  <si>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</si>
  <si>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</si>
  <si>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</si>
  <si>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</si>
  <si>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</si>
  <si>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</si>
  <si>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</si>
  <si>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</si>
  <si>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</si>
  <si>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</si>
  <si>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</si>
  <si>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</si>
  <si>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</si>
  <si>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</si>
  <si>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</si>
  <si>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</si>
  <si>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</si>
  <si>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</si>
  <si>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</si>
  <si>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</si>
  <si>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</si>
  <si>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</si>
  <si>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</si>
  <si>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</si>
  <si>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</si>
  <si>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</si>
  <si>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</si>
  <si>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</si>
  <si>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</si>
  <si>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</si>
  <si>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</si>
  <si>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</si>
  <si>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</si>
  <si>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</si>
  <si>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</si>
  <si>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</si>
  <si>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</si>
  <si>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</si>
  <si>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</si>
  <si>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</si>
  <si>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</si>
  <si>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</si>
  <si>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</si>
  <si>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</si>
  <si>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</si>
  <si>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</si>
  <si>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</si>
  <si>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</si>
  <si>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</si>
  <si>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</si>
  <si>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</si>
  <si>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</si>
  <si>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</si>
  <si>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</si>
  <si>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</si>
  <si>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</si>
  <si>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</si>
  <si>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</si>
  <si>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</si>
  <si>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</si>
  <si>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</si>
  <si>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</si>
  <si>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</si>
  <si>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</si>
  <si>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</si>
  <si>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</si>
  <si>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</si>
  <si>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</si>
  <si>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</si>
  <si>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</si>
  <si>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</si>
  <si>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</si>
  <si>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</si>
  <si>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</si>
  <si>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</si>
  <si>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</si>
  <si>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</si>
  <si>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</si>
  <si>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</si>
  <si>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</si>
  <si>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</si>
  <si>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</si>
  <si>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</si>
  <si>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</si>
  <si>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</si>
  <si>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</si>
  <si>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</si>
  <si>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</si>
  <si>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</si>
  <si>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</si>
  <si>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</si>
  <si>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</si>
  <si>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</si>
  <si>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</si>
  <si>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</si>
  <si>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</si>
  <si>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</si>
  <si>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</si>
  <si>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</si>
  <si>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</si>
  <si>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</si>
  <si>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</si>
  <si>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</si>
  <si>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</si>
  <si>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</si>
  <si>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</si>
  <si>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</si>
  <si>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</si>
  <si>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</si>
  <si>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</si>
  <si>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</si>
  <si>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</si>
  <si>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</si>
  <si>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</si>
  <si>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</si>
  <si>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</si>
  <si>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</si>
  <si>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</si>
  <si>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</si>
  <si>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</si>
  <si>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</si>
  <si>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</si>
  <si>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</si>
  <si>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</si>
  <si>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</si>
  <si>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</si>
  <si>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</si>
  <si>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</si>
  <si>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</si>
  <si>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</si>
  <si>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</si>
  <si>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</si>
  <si>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</si>
  <si>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</si>
  <si>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</si>
  <si>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</si>
  <si>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</si>
  <si>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</si>
  <si>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</si>
  <si>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</si>
  <si>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</si>
  <si>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</si>
  <si>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</si>
  <si>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</si>
  <si>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</si>
  <si>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</si>
  <si>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</si>
  <si>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</si>
  <si>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</si>
  <si>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</si>
  <si>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</si>
  <si>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</si>
  <si>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</si>
  <si>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</si>
  <si>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</si>
  <si>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</si>
  <si>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</si>
  <si>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</si>
  <si>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</si>
  <si>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</si>
  <si>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</si>
  <si>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</si>
  <si>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</si>
  <si>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</si>
  <si>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</si>
  <si>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</si>
  <si>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</si>
  <si>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</si>
  <si>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</si>
  <si>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</si>
  <si>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</si>
  <si>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</si>
  <si>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</si>
  <si>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</si>
  <si>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</si>
  <si>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</si>
  <si>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</si>
  <si>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</si>
  <si>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</si>
  <si>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</si>
  <si>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</si>
  <si>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</si>
  <si>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</si>
  <si>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</si>
  <si>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</si>
  <si>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</si>
  <si>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</si>
  <si>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</si>
  <si>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</si>
  <si>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</si>
  <si>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</si>
  <si>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</si>
  <si>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</si>
  <si>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</si>
  <si>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</si>
  <si>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</si>
  <si>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</si>
  <si>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</si>
  <si>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</si>
  <si>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</si>
  <si>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</si>
  <si>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</si>
  <si>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</si>
  <si>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</si>
  <si>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</si>
  <si>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</si>
  <si>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</si>
  <si>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</si>
  <si>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</si>
  <si>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</si>
  <si>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</si>
  <si>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</si>
  <si>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</si>
  <si>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</si>
  <si>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</si>
  <si>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</si>
  <si>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</si>
  <si>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</si>
  <si>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</si>
  <si>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</si>
  <si>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</si>
  <si>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</si>
  <si>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</si>
  <si>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</si>
  <si>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</si>
  <si>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</si>
  <si>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</si>
  <si>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</si>
  <si>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</si>
  <si>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</si>
  <si>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</si>
  <si>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</si>
  <si>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</si>
  <si>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</si>
  <si>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</si>
  <si>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</si>
  <si>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</si>
  <si>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</si>
  <si>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</si>
  <si>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</si>
  <si>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</si>
  <si>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</si>
  <si>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</si>
  <si>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</si>
  <si>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</si>
  <si>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</si>
  <si>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</si>
  <si>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</si>
  <si>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</si>
  <si>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</si>
  <si>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</si>
  <si>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</si>
  <si>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</si>
  <si>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</si>
  <si>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</si>
  <si>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</si>
  <si>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</si>
  <si>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</si>
  <si>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</si>
  <si>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</si>
  <si>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</si>
  <si>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</si>
  <si>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</si>
  <si>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</si>
  <si>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</si>
  <si>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</si>
  <si>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</si>
  <si>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</si>
  <si>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</si>
  <si>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</si>
  <si>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</si>
  <si>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</si>
  <si>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</si>
  <si>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</si>
  <si>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</si>
  <si>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</si>
  <si>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</si>
  <si>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</si>
  <si>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</si>
  <si>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</si>
  <si>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</si>
  <si>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</si>
  <si>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</si>
  <si>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</si>
  <si>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</si>
  <si>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</si>
  <si>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</si>
  <si>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</si>
  <si>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</si>
  <si>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</si>
  <si>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</si>
  <si>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</si>
  <si>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</si>
  <si>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</si>
  <si>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</si>
  <si>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</si>
  <si>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</si>
  <si>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</si>
  <si>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</si>
  <si>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</si>
  <si>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</si>
  <si>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</si>
  <si>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</si>
  <si>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</si>
  <si>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</si>
  <si>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</si>
  <si>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</si>
  <si>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</si>
  <si>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</si>
  <si>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</si>
  <si>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</si>
  <si>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</si>
  <si>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</si>
  <si>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</si>
  <si>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</si>
  <si>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</si>
  <si>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</si>
  <si>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</si>
  <si>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</si>
  <si>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</si>
  <si>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</si>
  <si>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</si>
  <si>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</si>
  <si>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</si>
  <si>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</si>
  <si>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</si>
  <si>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</si>
  <si>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</si>
  <si>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</si>
  <si>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</si>
  <si>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</si>
  <si>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</si>
  <si>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</si>
  <si>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</si>
  <si>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</si>
  <si>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</si>
  <si>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</si>
  <si>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</si>
  <si>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</si>
  <si>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</si>
  <si>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</si>
  <si>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</si>
  <si>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</si>
  <si>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</si>
  <si>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</si>
  <si>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</si>
  <si>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</si>
  <si>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</si>
  <si>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</si>
  <si>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</si>
  <si>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</si>
  <si>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</si>
  <si>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</si>
  <si>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</si>
  <si>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</si>
  <si>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</si>
  <si>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</si>
  <si>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</si>
  <si>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</si>
  <si>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</si>
  <si>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</si>
  <si>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</si>
  <si>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</si>
  <si>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</si>
  <si>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</si>
  <si>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</si>
  <si>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</si>
  <si>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</si>
  <si>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</si>
  <si>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</si>
  <si>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</si>
  <si>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</si>
  <si>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</si>
  <si>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</si>
  <si>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</si>
  <si>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</si>
  <si>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</si>
  <si>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</si>
  <si>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</si>
  <si>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</si>
  <si>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</si>
  <si>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</si>
  <si>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</si>
  <si>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</si>
  <si>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</si>
  <si>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</si>
  <si>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</si>
  <si>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</si>
  <si>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</si>
  <si>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</si>
  <si>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</si>
  <si>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</si>
  <si>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</si>
  <si>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</si>
  <si>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</si>
  <si>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</si>
  <si>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</si>
  <si>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</si>
  <si>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</si>
  <si>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</si>
  <si>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</si>
  <si>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</si>
  <si>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</si>
  <si>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</si>
  <si>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</si>
  <si>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</si>
  <si>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</si>
  <si>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</si>
  <si>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</si>
  <si>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</si>
  <si>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</si>
  <si>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</si>
  <si>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</si>
  <si>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</si>
  <si>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</si>
  <si>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</si>
  <si>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</si>
  <si>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</si>
  <si>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</si>
  <si>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</si>
  <si>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</si>
  <si>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</si>
  <si>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</si>
  <si>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</si>
  <si>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</si>
  <si>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</si>
  <si>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</si>
  <si>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</si>
  <si>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</si>
  <si>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</si>
  <si>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</si>
  <si>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</si>
  <si>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</si>
  <si>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</si>
  <si>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</si>
  <si>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</si>
  <si>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</si>
  <si>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</si>
  <si>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</si>
  <si>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</si>
  <si>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</si>
  <si>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</si>
  <si>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</si>
  <si>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</si>
  <si>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</si>
  <si>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</si>
  <si>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</si>
  <si>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</si>
  <si>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</si>
  <si>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</si>
  <si>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</si>
  <si>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</si>
  <si>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</si>
  <si>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</si>
  <si>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</si>
  <si>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</si>
  <si>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</si>
  <si>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</si>
  <si>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</si>
  <si>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</si>
  <si>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</si>
  <si>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</si>
  <si>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</si>
  <si>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</si>
  <si>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</si>
  <si>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</si>
  <si>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</si>
  <si>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</si>
  <si>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</si>
  <si>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</si>
  <si>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</si>
  <si>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</si>
  <si>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</si>
  <si>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</si>
  <si>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</si>
  <si>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</si>
  <si>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</si>
  <si>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</si>
  <si>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</si>
  <si>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</si>
  <si>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</si>
  <si>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</si>
  <si>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</si>
  <si>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</si>
  <si>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</si>
  <si>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</si>
  <si>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</si>
  <si>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</si>
  <si>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</si>
  <si>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</si>
  <si>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</si>
  <si>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</si>
  <si>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</si>
  <si>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</si>
  <si>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</si>
  <si>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</si>
  <si>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</si>
  <si>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</si>
  <si>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</si>
  <si>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</si>
  <si>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</si>
  <si>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</si>
  <si>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</si>
  <si>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</si>
  <si>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</si>
  <si>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</si>
  <si>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</si>
  <si>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</si>
  <si>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</si>
  <si>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</si>
  <si>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</si>
  <si>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</si>
  <si>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</si>
  <si>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</si>
  <si>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</si>
  <si>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</si>
  <si>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</si>
  <si>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</si>
  <si>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</si>
  <si>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</si>
  <si>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</si>
  <si>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</si>
  <si>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</si>
  <si>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</si>
  <si>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</si>
  <si>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</si>
  <si>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</si>
  <si>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</si>
  <si>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</si>
  <si>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</si>
  <si>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</si>
  <si>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</si>
  <si>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</si>
  <si>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</si>
  <si>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</si>
  <si>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</si>
  <si>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</si>
  <si>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</si>
  <si>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</si>
  <si>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</si>
  <si>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</si>
  <si>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</si>
  <si>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</si>
  <si>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</si>
  <si>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</si>
  <si>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</si>
  <si>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</si>
  <si>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</si>
  <si>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</si>
  <si>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</si>
  <si>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</si>
  <si>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</si>
  <si>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</si>
  <si>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</si>
  <si>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</si>
  <si>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</si>
  <si>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</si>
  <si>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</si>
  <si>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</si>
  <si>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</si>
  <si>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</si>
  <si>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</si>
  <si>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</si>
  <si>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</si>
  <si>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</si>
  <si>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</si>
  <si>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</si>
  <si>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</si>
  <si>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</si>
  <si>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</si>
  <si>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</si>
  <si>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</si>
  <si>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</si>
  <si>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</si>
  <si>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</si>
  <si>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</si>
  <si>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</si>
  <si>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</si>
  <si>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</si>
  <si>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</si>
  <si>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</si>
  <si>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</si>
  <si>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</si>
  <si>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</si>
  <si>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</si>
  <si>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</si>
  <si>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</si>
  <si>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</si>
  <si>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</si>
  <si>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</si>
  <si>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</si>
  <si>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</si>
  <si>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</si>
  <si>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</si>
  <si>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</si>
  <si>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</si>
  <si>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</si>
  <si>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</si>
  <si>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</si>
  <si>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</si>
  <si>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</si>
  <si>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</si>
  <si>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</si>
  <si>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</si>
  <si>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</si>
  <si>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</si>
  <si>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</si>
  <si>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</si>
  <si>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</si>
  <si>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</si>
  <si>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</si>
  <si>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</si>
  <si>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</si>
  <si>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</si>
  <si>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</si>
  <si>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</si>
  <si>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</si>
  <si>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</si>
  <si>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</si>
  <si>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</si>
  <si>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</si>
  <si>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</si>
  <si>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</si>
  <si>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</si>
  <si>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</si>
  <si>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</si>
  <si>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</si>
  <si>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</si>
  <si>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</si>
  <si>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</si>
  <si>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</si>
  <si>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</si>
  <si>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</si>
  <si>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</si>
  <si>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</si>
  <si>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</si>
  <si>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</si>
  <si>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</si>
  <si>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</si>
  <si>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</si>
  <si>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</si>
  <si>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</si>
  <si>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</si>
  <si>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</si>
  <si>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</si>
  <si>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</si>
  <si>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</si>
  <si>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</si>
  <si>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</si>
  <si>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</si>
  <si>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</si>
  <si>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</si>
  <si>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</si>
  <si>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</si>
  <si>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</si>
  <si>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</si>
  <si>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</si>
  <si>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</si>
  <si>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</si>
  <si>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</si>
  <si>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</si>
  <si>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</si>
  <si>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</si>
  <si>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</si>
  <si>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</si>
  <si>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</si>
  <si>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</si>
  <si>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</si>
  <si>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</si>
  <si>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</si>
  <si>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</si>
  <si>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</si>
  <si>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</si>
  <si>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</si>
  <si>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</si>
  <si>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</si>
  <si>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</si>
  <si>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</si>
  <si>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</si>
  <si>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</si>
  <si>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</si>
  <si>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</si>
  <si>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</si>
  <si>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</si>
  <si>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</si>
  <si>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</si>
  <si>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</si>
  <si>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</si>
  <si>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</si>
  <si>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</si>
  <si>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</si>
  <si>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</si>
  <si>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</si>
  <si>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</si>
  <si>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</si>
  <si>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</si>
  <si>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</si>
  <si>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</si>
  <si>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</si>
  <si>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</si>
  <si>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</si>
  <si>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</si>
  <si>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</si>
  <si>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</si>
  <si>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</si>
  <si>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</si>
  <si>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</si>
  <si>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</si>
  <si>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</si>
  <si>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</si>
  <si>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</si>
  <si>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</si>
  <si>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</si>
  <si>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</si>
  <si>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</si>
  <si>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</si>
  <si>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</si>
  <si>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</si>
  <si>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</si>
  <si>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</si>
  <si>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</si>
  <si>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</si>
  <si>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</si>
  <si>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</si>
  <si>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</si>
  <si>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</si>
  <si>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</si>
  <si>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</si>
  <si>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</si>
  <si>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</si>
  <si>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</si>
  <si>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</si>
  <si>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</si>
  <si>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</si>
  <si>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</si>
  <si>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</si>
  <si>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</si>
  <si>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</si>
  <si>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</si>
  <si>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</si>
  <si>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</si>
  <si>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</si>
  <si>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</si>
  <si>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</si>
  <si>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</si>
  <si>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</si>
  <si>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</si>
  <si>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</si>
  <si>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</si>
  <si>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</si>
  <si>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</si>
  <si>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</si>
  <si>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</si>
  <si>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</si>
  <si>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</si>
  <si>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</si>
  <si>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</si>
  <si>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</si>
  <si>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</si>
  <si>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</si>
  <si>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</si>
  <si>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</si>
  <si>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</si>
  <si>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</si>
  <si>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</si>
  <si>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</si>
  <si>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</si>
  <si>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</si>
  <si>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</si>
  <si>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</si>
  <si>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</si>
  <si>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</si>
  <si>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</si>
  <si>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</si>
  <si>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</si>
  <si>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</si>
  <si>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</si>
  <si>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</si>
  <si>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</si>
  <si>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</si>
  <si>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</si>
  <si>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</si>
  <si>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</si>
  <si>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</si>
  <si>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</si>
  <si>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</si>
  <si>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</si>
  <si>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</si>
  <si>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</si>
  <si>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</si>
  <si>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</si>
  <si>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</si>
  <si>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</si>
  <si>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</si>
  <si>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</si>
  <si>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</si>
  <si>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</si>
  <si>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</si>
  <si>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</si>
  <si>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</si>
  <si>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</si>
  <si>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</si>
  <si>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</si>
  <si>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</si>
  <si>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</si>
  <si>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</si>
  <si>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</si>
  <si>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</si>
  <si>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</si>
  <si>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</si>
  <si>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</si>
  <si>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</si>
  <si>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</si>
  <si>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</si>
  <si>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</si>
  <si>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</si>
  <si>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</si>
  <si>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</si>
  <si>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</si>
  <si>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</si>
  <si>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</si>
  <si>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</si>
  <si>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</si>
  <si>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</si>
  <si>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</si>
  <si>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</si>
  <si>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</si>
  <si>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</si>
  <si>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</si>
  <si>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</si>
  <si>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</si>
  <si>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</si>
  <si>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</si>
  <si>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</si>
  <si>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</si>
  <si>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</si>
  <si>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</si>
  <si>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</si>
  <si>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</si>
  <si>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</si>
  <si>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</si>
  <si>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</si>
  <si>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</si>
  <si>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</si>
  <si>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</si>
  <si>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</si>
  <si>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</si>
  <si>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</si>
  <si>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</si>
  <si>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</si>
  <si>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</si>
  <si>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</si>
  <si>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</si>
  <si>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</si>
  <si>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</si>
  <si>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</si>
  <si>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</si>
  <si>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</si>
  <si>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</si>
  <si>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</si>
  <si>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</si>
  <si>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</si>
  <si>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</si>
  <si>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</si>
  <si>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</si>
  <si>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</si>
  <si>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</si>
  <si>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</si>
  <si>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</si>
  <si>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</si>
  <si>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</si>
  <si>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</si>
  <si>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</si>
  <si>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</si>
  <si>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</si>
  <si>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</si>
  <si>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</si>
  <si>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</si>
  <si>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</si>
  <si>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</si>
  <si>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</si>
  <si>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</si>
  <si>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</si>
  <si>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</si>
  <si>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</si>
  <si>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</si>
  <si>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</si>
  <si>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</si>
  <si>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</si>
  <si>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</si>
  <si>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</si>
  <si>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</si>
  <si>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</si>
  <si>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</si>
  <si>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</si>
  <si>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</si>
  <si>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</si>
  <si>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</si>
  <si>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</si>
  <si>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</si>
  <si>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</si>
  <si>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</si>
  <si>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</si>
  <si>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</si>
  <si>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</si>
  <si>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</si>
  <si>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</si>
  <si>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</si>
  <si>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</si>
  <si>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</si>
  <si>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</si>
  <si>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</si>
  <si>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</si>
  <si>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</si>
  <si>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</si>
  <si>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</si>
  <si>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</si>
  <si>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</si>
  <si>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</si>
  <si>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</si>
  <si>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</si>
  <si>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</si>
  <si>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</si>
  <si>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</si>
  <si>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</si>
  <si>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</si>
  <si>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</si>
  <si>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</si>
  <si>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</si>
  <si>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</si>
  <si>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</si>
  <si>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</si>
  <si>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</si>
  <si>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</si>
  <si>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</si>
  <si>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</si>
  <si>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</si>
  <si>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</si>
  <si>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</si>
  <si>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</si>
  <si>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</si>
  <si>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</si>
  <si>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</si>
  <si>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</si>
  <si>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</si>
  <si>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</si>
  <si>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</si>
  <si>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</si>
  <si>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</si>
  <si>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</si>
  <si>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</si>
  <si>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</si>
  <si>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</si>
  <si>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</si>
  <si>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</si>
  <si>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</si>
  <si>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</si>
  <si>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</si>
  <si>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</si>
  <si>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</si>
  <si>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</si>
  <si>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</si>
  <si>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</si>
  <si>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</si>
  <si>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</si>
  <si>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</si>
  <si>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</si>
  <si>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</si>
  <si>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</si>
  <si>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</si>
  <si>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</si>
  <si>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</si>
  <si>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</si>
  <si>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</si>
  <si>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</si>
  <si>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</si>
  <si>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</si>
  <si>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</si>
  <si>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</si>
  <si>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</si>
  <si>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</si>
  <si>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</si>
  <si>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</si>
  <si>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</si>
  <si>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</si>
  <si>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</si>
  <si>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</si>
  <si>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</si>
  <si>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</si>
  <si>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</si>
  <si>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</si>
  <si>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</si>
  <si>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</si>
  <si>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</si>
  <si>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</si>
  <si>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</si>
  <si>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</si>
  <si>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</si>
  <si>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</si>
  <si>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</si>
  <si>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</si>
  <si>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</si>
  <si>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</si>
  <si>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</si>
  <si>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</si>
  <si>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</si>
  <si>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</si>
  <si>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</si>
  <si>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</si>
  <si>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</si>
  <si>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</si>
  <si>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</si>
  <si>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</si>
  <si>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</si>
  <si>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</si>
  <si>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</si>
  <si>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</si>
  <si>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</si>
  <si>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</si>
  <si>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</si>
  <si>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</si>
  <si>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</si>
  <si>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</si>
  <si>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</si>
  <si>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</si>
  <si>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</si>
  <si>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</si>
  <si>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</si>
  <si>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</si>
  <si>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</si>
  <si>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</si>
  <si>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</si>
  <si>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</si>
  <si>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</si>
  <si>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</si>
  <si>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</si>
  <si>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</si>
  <si>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</si>
  <si>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</si>
  <si>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</si>
  <si>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</si>
  <si>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</si>
  <si>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</si>
  <si>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</si>
  <si>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</si>
  <si>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</si>
  <si>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</si>
  <si>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</si>
  <si>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</si>
  <si>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</si>
  <si>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</si>
  <si>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</si>
  <si>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</si>
  <si>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</si>
  <si>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</si>
  <si>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</si>
  <si>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</si>
  <si>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</si>
  <si>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</si>
  <si>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</si>
  <si>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</si>
  <si>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</si>
  <si>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</si>
  <si>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</si>
  <si>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</si>
  <si>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</si>
  <si>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</si>
  <si>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</si>
  <si>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</si>
  <si>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</si>
  <si>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</si>
  <si>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</si>
  <si>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</si>
  <si>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</si>
  <si>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</si>
  <si>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</si>
  <si>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</si>
  <si>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</si>
  <si>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</si>
  <si>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</si>
  <si>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</si>
  <si>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</si>
  <si>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</si>
  <si>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</si>
  <si>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</si>
  <si>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</si>
  <si>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</si>
  <si>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</si>
  <si>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</si>
  <si>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</si>
  <si>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</si>
  <si>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</si>
  <si>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</si>
  <si>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</si>
  <si>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</si>
  <si>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</si>
  <si>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</si>
  <si>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</si>
  <si>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</si>
  <si>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</si>
  <si>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</si>
  <si>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</si>
  <si>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</si>
  <si>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</si>
  <si>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</si>
  <si>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</si>
  <si>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</si>
  <si>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</si>
  <si>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</si>
  <si>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</si>
  <si>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</si>
  <si>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</si>
  <si>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</si>
  <si>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</si>
  <si>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</si>
  <si>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</si>
  <si>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</si>
  <si>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</si>
  <si>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</si>
  <si>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</si>
  <si>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</si>
  <si>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</si>
  <si>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</si>
  <si>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</si>
  <si>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</si>
  <si>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</si>
  <si>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</si>
  <si>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</si>
  <si>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</si>
  <si>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</si>
  <si>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</si>
  <si>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</si>
  <si>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</si>
  <si>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</si>
  <si>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</si>
  <si>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</si>
  <si>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</si>
  <si>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</si>
  <si>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</si>
  <si>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</si>
  <si>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</si>
  <si>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</si>
  <si>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</si>
  <si>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</si>
  <si>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</si>
  <si>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</si>
  <si>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</si>
  <si>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</si>
  <si>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</si>
  <si>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</si>
  <si>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</si>
  <si>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</si>
  <si>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</si>
  <si>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</si>
  <si>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</si>
  <si>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</si>
  <si>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</si>
  <si>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</si>
  <si>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</si>
  <si>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</si>
  <si>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</si>
  <si>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</si>
  <si>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</si>
  <si>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</si>
  <si>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</si>
  <si>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</si>
  <si>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</si>
  <si>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</si>
  <si>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</si>
  <si>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</si>
  <si>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</si>
  <si>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</si>
  <si>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</si>
  <si>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</si>
  <si>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</si>
  <si>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</si>
  <si>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</si>
  <si>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</si>
  <si>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</si>
  <si>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</si>
  <si>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</si>
  <si>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</si>
  <si>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</si>
  <si>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</si>
  <si>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</si>
  <si>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</si>
  <si>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</si>
  <si>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</si>
  <si>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</si>
  <si>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</si>
  <si>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</si>
  <si>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</si>
  <si>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</si>
  <si>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</si>
  <si>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</si>
  <si>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</si>
  <si>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</si>
  <si>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</si>
  <si>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</si>
  <si>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</si>
  <si>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</si>
  <si>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</si>
  <si>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</si>
  <si>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</si>
  <si>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</si>
  <si>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</si>
  <si>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</si>
  <si>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</si>
  <si>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</si>
  <si>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</si>
  <si>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</si>
  <si>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</si>
  <si>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</si>
  <si>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</si>
  <si>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</si>
  <si>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</si>
  <si>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</si>
  <si>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</si>
  <si>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</si>
  <si>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</si>
  <si>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</si>
  <si>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</si>
  <si>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</si>
  <si>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</si>
  <si>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</si>
  <si>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</si>
  <si>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</si>
  <si>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</si>
  <si>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</si>
  <si>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</si>
  <si>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</si>
  <si>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</si>
  <si>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</si>
  <si>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</si>
  <si>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</si>
  <si>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</si>
  <si>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</si>
  <si>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</si>
  <si>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</si>
  <si>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</si>
  <si>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</si>
  <si>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</si>
  <si>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</si>
  <si>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</si>
  <si>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</si>
  <si>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</si>
  <si>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</si>
  <si>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</si>
  <si>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</si>
  <si>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</si>
  <si>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</si>
  <si>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</si>
  <si>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</si>
  <si>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</si>
  <si>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</si>
  <si>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</si>
  <si>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</si>
  <si>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</si>
  <si>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</si>
  <si>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</si>
  <si>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</si>
  <si>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</si>
  <si>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</si>
  <si>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</si>
  <si>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</si>
  <si>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</si>
  <si>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</si>
  <si>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</si>
  <si>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</si>
  <si>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</si>
  <si>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</si>
  <si>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</si>
  <si>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</si>
  <si>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</si>
  <si>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</si>
  <si>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</si>
  <si>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</si>
  <si>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</si>
  <si>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</si>
  <si>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</si>
  <si>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</si>
  <si>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</si>
  <si>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</si>
  <si>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</si>
  <si>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</si>
  <si>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</si>
  <si>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</si>
  <si>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</si>
  <si>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</si>
  <si>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</si>
  <si>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</si>
  <si>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</si>
  <si>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</si>
  <si>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</si>
  <si>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</si>
  <si>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</si>
  <si>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</si>
  <si>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</si>
  <si>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</si>
  <si>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</si>
  <si>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</si>
  <si>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</si>
  <si>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</si>
  <si>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</si>
  <si>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</si>
  <si>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</si>
  <si>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</si>
  <si>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</si>
  <si>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</si>
  <si>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</si>
  <si>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</si>
  <si>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</si>
  <si>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</si>
  <si>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</si>
  <si>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</si>
  <si>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</si>
  <si>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</si>
  <si>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</si>
  <si>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</si>
  <si>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</si>
  <si>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</si>
  <si>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</si>
  <si>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</si>
  <si>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</si>
  <si>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</si>
  <si>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</si>
  <si>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</si>
  <si>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</si>
  <si>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</si>
  <si>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</si>
  <si>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</si>
  <si>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</si>
  <si>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</si>
  <si>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</si>
  <si>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</si>
  <si>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</si>
  <si>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</si>
  <si>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</si>
  <si>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</si>
  <si>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</si>
  <si>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</si>
  <si>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</si>
  <si>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</si>
  <si>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</si>
  <si>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</si>
  <si>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</si>
  <si>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</si>
  <si>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</si>
  <si>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</si>
  <si>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</si>
  <si>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</si>
  <si>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</si>
  <si>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</si>
  <si>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</si>
  <si>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</si>
  <si>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</si>
  <si>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</si>
  <si>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</si>
  <si>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</si>
  <si>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</si>
  <si>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</si>
  <si>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</si>
  <si>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</si>
  <si>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</si>
  <si>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</si>
  <si>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</si>
  <si>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</si>
  <si>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</si>
  <si>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</si>
  <si>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</si>
  <si>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</si>
  <si>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</si>
  <si>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</si>
  <si>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</si>
  <si>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</si>
  <si>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</si>
  <si>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</si>
  <si>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</si>
  <si>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</si>
  <si>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</si>
  <si>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</si>
  <si>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</si>
  <si>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</si>
  <si>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</si>
  <si>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</si>
  <si>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</si>
  <si>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</si>
  <si>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</si>
  <si>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</si>
  <si>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</si>
  <si>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</si>
  <si>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</si>
  <si>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</si>
  <si>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</si>
  <si>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</si>
  <si>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</si>
  <si>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</si>
  <si>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</si>
  <si>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</si>
  <si>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</si>
  <si>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</si>
  <si>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</si>
  <si>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</si>
  <si>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</si>
  <si>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</si>
  <si>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</si>
  <si>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</si>
  <si>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</si>
  <si>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</si>
  <si>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</si>
  <si>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</si>
  <si>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</si>
  <si>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</si>
  <si>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</si>
  <si>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</si>
  <si>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</si>
  <si>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</si>
  <si>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</si>
  <si>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</si>
  <si>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</si>
  <si>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</si>
  <si>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</si>
  <si>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</si>
  <si>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</si>
  <si>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</si>
  <si>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</si>
  <si>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</si>
  <si>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</si>
  <si>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</si>
  <si>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</si>
  <si>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</si>
  <si>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</si>
  <si>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</si>
  <si>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</si>
  <si>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</si>
  <si>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</si>
  <si>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</si>
  <si>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</si>
  <si>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</si>
  <si>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</si>
  <si>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</si>
  <si>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</si>
  <si>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</si>
  <si>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</si>
  <si>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</si>
  <si>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</si>
  <si>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</si>
  <si>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</si>
  <si>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</si>
  <si>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</si>
  <si>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</si>
  <si>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</si>
  <si>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</si>
  <si>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</si>
  <si>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</si>
  <si>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</si>
  <si>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</si>
  <si>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</si>
  <si>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</si>
  <si>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</si>
  <si>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</si>
  <si>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</si>
  <si>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</si>
  <si>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</si>
  <si>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</si>
  <si>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</si>
  <si>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</si>
  <si>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</si>
  <si>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</si>
  <si>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</si>
  <si>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</si>
  <si>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</si>
  <si>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</si>
  <si>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</si>
  <si>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</si>
  <si>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</si>
  <si>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</si>
  <si>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</si>
  <si>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</si>
  <si>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</si>
  <si>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</si>
  <si>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</si>
  <si>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</si>
  <si>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</si>
  <si>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</si>
  <si>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</si>
  <si>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</si>
  <si>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</si>
  <si>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</si>
  <si>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</si>
  <si>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</si>
  <si>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</si>
  <si>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</si>
  <si>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</si>
  <si>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</si>
  <si>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</si>
  <si>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</si>
  <si>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</si>
  <si>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</si>
  <si>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</si>
  <si>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</si>
  <si>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</si>
  <si>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</si>
  <si>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</si>
  <si>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</si>
  <si>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</si>
  <si>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</si>
  <si>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</si>
  <si>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</si>
  <si>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</si>
  <si>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</si>
  <si>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</si>
  <si>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</si>
  <si>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</si>
  <si>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</si>
  <si>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</si>
  <si>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</si>
  <si>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</si>
  <si>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</si>
  <si>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</si>
  <si>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</si>
  <si>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</si>
  <si>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</si>
  <si>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</si>
  <si>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</si>
  <si>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</si>
  <si>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</si>
  <si>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</si>
  <si>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</si>
  <si>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</si>
  <si>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</si>
  <si>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</si>
  <si>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</si>
  <si>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</si>
  <si>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</si>
  <si>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</si>
  <si>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</si>
  <si>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</si>
  <si>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</si>
  <si>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</si>
  <si>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</si>
  <si>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</si>
  <si>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</si>
  <si>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</si>
  <si>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</si>
  <si>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</si>
  <si>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</si>
  <si>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</si>
  <si>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</si>
  <si>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</si>
  <si>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</si>
  <si>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</si>
  <si>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</si>
  <si>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</si>
  <si>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</si>
  <si>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</si>
  <si>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</si>
  <si>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</si>
  <si>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</si>
  <si>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</si>
  <si>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</si>
  <si>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</si>
  <si>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</si>
  <si>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</si>
  <si>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</si>
  <si>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</si>
  <si>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</si>
  <si>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</si>
  <si>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</si>
  <si>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</si>
  <si>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</si>
  <si>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</si>
  <si>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</si>
  <si>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</si>
  <si>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</si>
  <si>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</si>
  <si>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</si>
  <si>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</si>
  <si>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</si>
  <si>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</si>
  <si>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</si>
  <si>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</si>
  <si>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</si>
  <si>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</si>
  <si>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</si>
  <si>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</si>
  <si>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</si>
  <si>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</si>
  <si>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</si>
  <si>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</si>
  <si>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</si>
  <si>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</si>
  <si>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</si>
  <si>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</si>
  <si>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</si>
  <si>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</si>
  <si>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</si>
  <si>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</si>
  <si>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</si>
  <si>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</si>
  <si>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</si>
  <si>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</si>
  <si>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</si>
  <si>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</si>
  <si>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</si>
  <si>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</si>
  <si>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</si>
  <si>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</si>
  <si>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</si>
  <si>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</si>
  <si>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</si>
  <si>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</si>
  <si>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</si>
  <si>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</si>
  <si>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</si>
  <si>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</si>
  <si>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</si>
  <si>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</si>
  <si>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</si>
  <si>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</si>
  <si>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</si>
  <si>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</si>
  <si>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</si>
  <si>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</si>
  <si>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</si>
  <si>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</si>
  <si>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</si>
  <si>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</si>
  <si>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</si>
  <si>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</si>
  <si>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</si>
  <si>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</si>
  <si>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</si>
  <si>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</si>
  <si>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</si>
  <si>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</si>
  <si>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</si>
  <si>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</si>
  <si>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</si>
  <si>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</si>
  <si>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</si>
  <si>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</si>
  <si>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</si>
  <si>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</si>
  <si>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</si>
  <si>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</si>
  <si>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</si>
  <si>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</si>
  <si>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</si>
  <si>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</si>
  <si>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</si>
  <si>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</si>
  <si>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</si>
  <si>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</si>
  <si>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</si>
  <si>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</si>
  <si>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</si>
  <si>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</si>
  <si>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</si>
  <si>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</si>
  <si>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</si>
  <si>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</si>
  <si>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</si>
  <si>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</si>
  <si>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</si>
  <si>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</si>
  <si>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</si>
  <si>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</si>
  <si>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</si>
  <si>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</si>
  <si>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</si>
  <si>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</si>
  <si>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</si>
  <si>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</si>
  <si>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</si>
  <si>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</si>
  <si>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</si>
  <si>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</si>
  <si>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</si>
  <si>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</si>
  <si>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</si>
  <si>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</si>
  <si>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</si>
  <si>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</si>
  <si>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</si>
  <si>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</si>
  <si>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</si>
  <si>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</si>
  <si>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</si>
  <si>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</si>
  <si>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</si>
  <si>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</si>
  <si>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</si>
  <si>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</si>
  <si>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</si>
  <si>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</si>
  <si>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</si>
  <si>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</si>
  <si>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</si>
  <si>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</si>
  <si>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</si>
  <si>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</si>
  <si>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</si>
  <si>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</si>
  <si>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</si>
  <si>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</si>
  <si>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</si>
  <si>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</si>
  <si>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</si>
  <si>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</si>
  <si>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</si>
  <si>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</si>
  <si>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</si>
  <si>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</si>
  <si>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</si>
  <si>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</si>
  <si>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</si>
  <si>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</si>
  <si>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</si>
  <si>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</si>
  <si>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</si>
  <si>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</si>
  <si>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</si>
  <si>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</si>
  <si>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</si>
  <si>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</si>
  <si>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</si>
  <si>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</si>
  <si>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</si>
  <si>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</si>
  <si>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</si>
  <si>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</si>
  <si>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</si>
  <si>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</si>
  <si>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</si>
  <si>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</si>
  <si>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</si>
  <si>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</si>
  <si>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</si>
  <si>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</si>
  <si>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</si>
  <si>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</si>
  <si>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</si>
  <si>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</si>
  <si>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</si>
  <si>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</si>
  <si>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</si>
  <si>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</si>
  <si>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</si>
  <si>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</si>
  <si>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</si>
  <si>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</si>
  <si>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</si>
  <si>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</si>
  <si>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</si>
  <si>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</si>
  <si>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</si>
  <si>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</si>
  <si>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</si>
  <si>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</si>
  <si>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</si>
  <si>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</si>
  <si>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</si>
  <si>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</si>
  <si>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</si>
  <si>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</si>
  <si>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</si>
  <si>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</si>
  <si>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</si>
  <si>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</si>
  <si>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</si>
  <si>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</si>
  <si>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</si>
  <si>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</si>
  <si>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</si>
  <si>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</si>
  <si>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</si>
  <si>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</si>
  <si>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</si>
  <si>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</si>
  <si>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</si>
  <si>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</si>
  <si>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</si>
  <si>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</si>
  <si>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</si>
  <si>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</si>
  <si>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</si>
  <si>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</si>
  <si>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</si>
  <si>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</si>
  <si>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</si>
  <si>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</si>
  <si>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</si>
  <si>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</si>
  <si>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</si>
  <si>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</si>
  <si>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</si>
  <si>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</si>
  <si>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</si>
  <si>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</si>
  <si>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</si>
  <si>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</si>
  <si>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</si>
  <si>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</si>
  <si>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</si>
  <si>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</si>
  <si>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</si>
  <si>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</si>
  <si>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</si>
  <si>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</si>
  <si>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</si>
  <si>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</si>
  <si>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</si>
  <si>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</si>
  <si>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</si>
  <si>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</si>
  <si>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</si>
  <si>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</si>
  <si>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</si>
  <si>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</si>
  <si>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</si>
  <si>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</si>
  <si>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</si>
  <si>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</si>
  <si>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</si>
  <si>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</si>
  <si>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</si>
  <si>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</si>
  <si>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</si>
  <si>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</si>
  <si>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</si>
  <si>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</si>
  <si>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</si>
  <si>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</si>
  <si>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</si>
  <si>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</si>
  <si>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</si>
  <si>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</si>
  <si>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</si>
  <si>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</si>
  <si>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</si>
  <si>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</si>
  <si>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</si>
  <si>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</si>
  <si>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</si>
  <si>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</si>
  <si>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</si>
  <si>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</si>
  <si>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</si>
  <si>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</si>
  <si>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</si>
  <si>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</si>
  <si>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</si>
  <si>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</si>
  <si>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</si>
  <si>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</si>
  <si>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</si>
  <si>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</si>
  <si>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</si>
  <si>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</si>
  <si>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</si>
  <si>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</si>
  <si>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</si>
  <si>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</si>
  <si>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</si>
  <si>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</si>
  <si>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</si>
  <si>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</si>
  <si>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</si>
  <si>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</si>
  <si>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</si>
  <si>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</si>
  <si>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</si>
  <si>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</si>
  <si>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</si>
  <si>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</si>
  <si>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</si>
  <si>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</si>
  <si>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</si>
  <si>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</si>
  <si>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</si>
  <si>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</si>
  <si>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</si>
  <si>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</si>
  <si>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</si>
  <si>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</si>
  <si>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</si>
  <si>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</si>
  <si>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</si>
  <si>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</si>
  <si>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</si>
  <si>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</si>
  <si>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</si>
  <si>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</si>
  <si>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</si>
  <si>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</si>
  <si>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</si>
  <si>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</si>
  <si>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</si>
  <si>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</si>
  <si>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</si>
  <si>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</si>
  <si>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</si>
  <si>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</si>
  <si>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</si>
  <si>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</si>
  <si>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</si>
  <si>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</si>
  <si>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</si>
  <si>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</si>
  <si>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</si>
  <si>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</si>
  <si>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</si>
  <si>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</si>
  <si>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</si>
  <si>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</si>
  <si>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</si>
  <si>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</si>
  <si>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</si>
  <si>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</si>
  <si>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</si>
  <si>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</si>
  <si>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</si>
  <si>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</si>
  <si>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</si>
  <si>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</si>
  <si>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</si>
  <si>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</si>
  <si>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</si>
  <si>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</si>
  <si>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</si>
  <si>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</si>
  <si>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</si>
  <si>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</si>
  <si>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</si>
  <si>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</si>
  <si>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</si>
  <si>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</si>
  <si>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</si>
  <si>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</si>
  <si>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</si>
  <si>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</si>
  <si>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</si>
  <si>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</si>
  <si>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</si>
  <si>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</si>
  <si>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</si>
  <si>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</si>
  <si>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</si>
  <si>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</si>
  <si>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</si>
  <si>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</si>
  <si>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</si>
  <si>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</si>
  <si>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</si>
  <si>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</si>
  <si>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</si>
  <si>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</si>
  <si>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</si>
  <si>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</si>
  <si>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</si>
  <si>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</si>
  <si>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</si>
  <si>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</si>
  <si>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</si>
  <si>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</si>
  <si>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</si>
  <si>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</si>
  <si>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</si>
  <si>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</si>
  <si>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</si>
  <si>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</si>
  <si>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</si>
  <si>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</si>
  <si>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</si>
  <si>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</si>
  <si>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</si>
  <si>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</si>
  <si>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</si>
  <si>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</si>
  <si>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</si>
  <si>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</si>
  <si>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</si>
  <si>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</si>
  <si>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</si>
  <si>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</si>
  <si>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</si>
  <si>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</si>
  <si>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</si>
  <si>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</si>
  <si>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</si>
  <si>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</si>
  <si>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</si>
  <si>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</si>
  <si>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</si>
  <si>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</si>
  <si>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</si>
  <si>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</si>
  <si>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</si>
  <si>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</si>
  <si>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</si>
  <si>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</si>
  <si>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</si>
  <si>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</si>
  <si>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</si>
  <si>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</si>
  <si>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</si>
  <si>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</si>
  <si>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</si>
  <si>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</si>
  <si>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</si>
  <si>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</si>
  <si>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</si>
  <si>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</si>
  <si>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</si>
  <si>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</si>
  <si>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</si>
  <si>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</si>
  <si>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</si>
  <si>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</si>
  <si>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</si>
  <si>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</si>
  <si>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</si>
  <si>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</si>
  <si>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</si>
  <si>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</si>
  <si>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</si>
  <si>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</si>
  <si>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</si>
  <si>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</si>
  <si>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</si>
  <si>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</si>
  <si>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</si>
  <si>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</si>
  <si>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</si>
  <si>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</si>
  <si>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</si>
  <si>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</si>
  <si>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</si>
  <si>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</si>
  <si>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</si>
  <si>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</si>
  <si>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</si>
  <si>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</si>
  <si>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</si>
  <si>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</si>
  <si>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</si>
  <si>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</si>
  <si>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</si>
  <si>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</si>
  <si>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</si>
  <si>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</si>
  <si>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</si>
  <si>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</si>
  <si>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</si>
  <si>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</si>
  <si>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</si>
  <si>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</si>
  <si>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</si>
  <si>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</si>
  <si>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</si>
  <si>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</si>
  <si>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</si>
  <si>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</si>
  <si>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</si>
  <si>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</si>
  <si>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</si>
  <si>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</si>
  <si>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</si>
  <si>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</si>
  <si>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</si>
  <si>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</si>
  <si>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</si>
  <si>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</si>
  <si>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</si>
  <si>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</si>
  <si>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</si>
  <si>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</si>
  <si>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</si>
  <si>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</si>
  <si>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</si>
  <si>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</si>
  <si>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</si>
  <si>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</si>
  <si>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</si>
  <si>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</si>
  <si>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</si>
  <si>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</si>
  <si>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</si>
  <si>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</si>
  <si>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</si>
  <si>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</si>
  <si>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</si>
  <si>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</si>
  <si>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</si>
  <si>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</si>
  <si>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</si>
  <si>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</si>
  <si>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</si>
  <si>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</si>
  <si>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</si>
  <si>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</si>
  <si>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</si>
  <si>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</si>
  <si>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</si>
  <si>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</si>
  <si>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</si>
  <si>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</si>
  <si>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</si>
  <si>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</si>
  <si>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</si>
  <si>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</si>
  <si>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</si>
  <si>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</si>
  <si>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</si>
  <si>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</si>
  <si>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</si>
  <si>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</si>
  <si>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</si>
  <si>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</si>
  <si>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</si>
  <si>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</si>
  <si>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</si>
  <si>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</si>
  <si>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</si>
  <si>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</si>
  <si>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</si>
  <si>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</si>
  <si>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</si>
  <si>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</si>
  <si>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</si>
  <si>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</si>
  <si>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</si>
  <si>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</si>
  <si>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</si>
  <si>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</si>
  <si>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</si>
  <si>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</si>
  <si>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</si>
  <si>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</si>
  <si>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</si>
  <si>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</si>
  <si>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</si>
  <si>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</si>
  <si>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</si>
  <si>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</si>
  <si>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</si>
  <si>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</si>
  <si>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</si>
  <si>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</si>
  <si>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</si>
  <si>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</si>
  <si>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</si>
  <si>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</si>
  <si>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</si>
  <si>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</si>
  <si>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</si>
  <si>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</si>
  <si>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</si>
  <si>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</si>
  <si>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</si>
  <si>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</si>
  <si>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</si>
  <si>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</si>
  <si>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</si>
  <si>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</si>
  <si>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</si>
  <si>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</si>
  <si>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</si>
  <si>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</si>
  <si>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</si>
  <si>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</si>
  <si>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</si>
  <si>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</si>
  <si>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</si>
  <si>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</si>
  <si>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</si>
  <si>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</si>
  <si>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</si>
  <si>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</si>
  <si>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</si>
  <si>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</si>
  <si>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</si>
  <si>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</si>
  <si>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</si>
  <si>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</si>
  <si>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</si>
  <si>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</si>
  <si>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</si>
  <si>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</si>
  <si>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</si>
  <si>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</si>
  <si>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</si>
  <si>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</si>
  <si>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</si>
  <si>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</si>
  <si>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</si>
  <si>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</si>
  <si>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</si>
  <si>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</si>
  <si>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</si>
  <si>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</si>
  <si>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</si>
  <si>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</si>
  <si>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</si>
  <si>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</si>
  <si>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</si>
  <si>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</si>
  <si>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</si>
  <si>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</si>
  <si>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</si>
  <si>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</si>
  <si>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</si>
  <si>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</si>
  <si>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</si>
  <si>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</si>
  <si>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</si>
  <si>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</si>
  <si>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</si>
  <si>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</si>
  <si>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</si>
  <si>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</si>
  <si>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</si>
  <si>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</si>
  <si>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</si>
  <si>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</si>
  <si>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</si>
  <si>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</si>
  <si>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</si>
  <si>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</si>
  <si>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</si>
  <si>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</si>
  <si>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</si>
  <si>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</si>
  <si>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</si>
  <si>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</si>
  <si>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</si>
  <si>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</si>
  <si>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</si>
  <si>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</si>
  <si>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</si>
  <si>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</si>
  <si>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</si>
  <si>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</si>
  <si>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</si>
  <si>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</si>
  <si>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</si>
  <si>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</si>
  <si>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</si>
  <si>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</si>
  <si>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</si>
  <si>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</si>
  <si>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</si>
  <si>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</si>
  <si>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</si>
  <si>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</si>
  <si>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</si>
  <si>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</si>
  <si>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</si>
  <si>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</si>
  <si>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</si>
  <si>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</si>
  <si>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</si>
  <si>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</si>
  <si>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</si>
  <si>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</si>
  <si>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</si>
  <si>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</si>
  <si>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</si>
  <si>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</si>
  <si>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</si>
  <si>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</si>
  <si>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</si>
  <si>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</si>
  <si>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</si>
  <si>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</si>
  <si>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</si>
  <si>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</si>
  <si>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</si>
  <si>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</si>
  <si>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</si>
  <si>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</si>
  <si>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</si>
  <si>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</si>
  <si>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</si>
  <si>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</si>
  <si>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</si>
  <si>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</si>
  <si>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</si>
  <si>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</si>
  <si>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</si>
  <si>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</si>
  <si>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</si>
  <si>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</si>
  <si>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</si>
  <si>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</si>
  <si>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</si>
  <si>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</si>
  <si>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</si>
  <si>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</si>
  <si>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</si>
  <si>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</si>
  <si>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</si>
  <si>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</si>
  <si>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</si>
  <si>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</si>
  <si>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</si>
  <si>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</si>
  <si>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</si>
  <si>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</si>
  <si>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</si>
  <si>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</si>
  <si>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</si>
  <si>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</si>
  <si>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</si>
  <si>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</si>
  <si>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</si>
  <si>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</si>
  <si>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</si>
  <si>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</si>
  <si>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</si>
  <si>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</si>
  <si>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</si>
  <si>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</si>
  <si>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</si>
  <si>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</si>
  <si>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</si>
  <si>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</si>
  <si>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</si>
  <si>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</si>
  <si>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</si>
  <si>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</si>
  <si>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</si>
  <si>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</si>
  <si>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</si>
  <si>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</si>
  <si>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</si>
  <si>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</si>
  <si>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</si>
  <si>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</si>
  <si>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</si>
  <si>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</si>
  <si>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</si>
  <si>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</si>
  <si>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</si>
  <si>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</si>
  <si>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</si>
  <si>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</si>
  <si>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</si>
  <si>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</si>
  <si>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</si>
  <si>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</si>
  <si>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</si>
  <si>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</si>
  <si>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</si>
  <si>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</si>
  <si>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</si>
  <si>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</si>
  <si>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</si>
  <si>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</si>
  <si>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</si>
  <si>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</si>
  <si>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</si>
  <si>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</si>
  <si>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</si>
  <si>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</si>
  <si>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</si>
  <si>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</si>
  <si>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</si>
  <si>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</si>
  <si>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</si>
  <si>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</si>
  <si>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</si>
  <si>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</si>
  <si>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</si>
  <si>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</si>
  <si>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</si>
  <si>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</si>
  <si>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</si>
  <si>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</si>
  <si>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</si>
  <si>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</si>
  <si>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</si>
  <si>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</si>
  <si>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</si>
  <si>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</si>
  <si>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</si>
  <si>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</si>
  <si>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</si>
  <si>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</si>
  <si>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</si>
  <si>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</si>
  <si>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</si>
  <si>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</si>
  <si>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</si>
  <si>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</si>
  <si>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</si>
  <si>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</si>
  <si>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</si>
  <si>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</si>
  <si>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</si>
  <si>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</si>
  <si>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</si>
  <si>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</si>
  <si>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</si>
  <si>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</si>
  <si>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</si>
  <si>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</si>
  <si>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</si>
  <si>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</si>
  <si>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</si>
  <si>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</si>
  <si>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</si>
  <si>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</si>
  <si>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</si>
  <si>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</si>
  <si>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</si>
  <si>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</si>
  <si>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</si>
  <si>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</si>
  <si>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</si>
  <si>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</si>
  <si>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</si>
  <si>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</si>
  <si>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</si>
  <si>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</si>
  <si>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</si>
  <si>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</si>
  <si>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</si>
  <si>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</si>
  <si>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</si>
  <si>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</si>
  <si>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</si>
  <si>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</si>
  <si>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</si>
  <si>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</si>
  <si>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</si>
  <si>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</si>
  <si>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</si>
  <si>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</si>
  <si>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</si>
  <si>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</si>
  <si>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</si>
  <si>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</si>
  <si>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</si>
  <si>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</si>
  <si>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</si>
  <si>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</si>
  <si>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</si>
  <si>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</si>
  <si>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</si>
  <si>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</si>
  <si>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</si>
  <si>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</si>
  <si>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</si>
  <si>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</si>
  <si>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</si>
  <si>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</si>
  <si>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</si>
  <si>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</si>
  <si>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</si>
  <si>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</si>
  <si>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</si>
  <si>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</si>
  <si>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</si>
  <si>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</si>
  <si>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</si>
  <si>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</si>
  <si>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</si>
  <si>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</si>
  <si>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</si>
  <si>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</si>
  <si>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</si>
  <si>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</si>
  <si>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</si>
  <si>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</si>
  <si>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</si>
  <si>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</si>
  <si>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</si>
  <si>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</si>
  <si>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</si>
  <si>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</si>
  <si>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</si>
  <si>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</si>
  <si>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</si>
  <si>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</si>
  <si>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</si>
  <si>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</si>
  <si>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</si>
  <si>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</si>
  <si>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</si>
  <si>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</si>
  <si>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</si>
  <si>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</si>
  <si>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</si>
  <si>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</si>
  <si>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</si>
  <si>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</si>
  <si>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</si>
  <si>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</si>
  <si>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</si>
  <si>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</si>
  <si>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</si>
  <si>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</si>
  <si>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</si>
  <si>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</si>
  <si>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</si>
  <si>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</si>
  <si>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</si>
  <si>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</si>
  <si>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</si>
  <si>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</si>
  <si>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</si>
  <si>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</si>
  <si>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</si>
  <si>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</si>
  <si>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</si>
  <si>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</si>
  <si>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</si>
  <si>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</si>
  <si>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</si>
  <si>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</si>
  <si>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</si>
  <si>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</si>
  <si>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</si>
  <si>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</si>
  <si>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</si>
  <si>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</si>
  <si>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</si>
  <si>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</si>
  <si>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</si>
  <si>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</si>
  <si>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</si>
  <si>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</si>
  <si>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</si>
  <si>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</si>
  <si>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</si>
  <si>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</si>
  <si>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</si>
  <si>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</si>
  <si>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</si>
  <si>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</si>
  <si>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</si>
  <si>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</si>
  <si>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</si>
  <si>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</si>
  <si>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</si>
  <si>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</si>
  <si>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</si>
  <si>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</si>
  <si>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</si>
  <si>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</si>
  <si>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</si>
  <si>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</si>
  <si>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</si>
  <si>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</si>
  <si>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</si>
  <si>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</si>
  <si>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</si>
  <si>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</si>
  <si>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</si>
  <si>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</si>
  <si>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</si>
  <si>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</si>
  <si>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</si>
  <si>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</si>
  <si>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</si>
  <si>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</si>
  <si>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</si>
  <si>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</si>
  <si>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</si>
  <si>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</si>
  <si>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</si>
  <si>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</si>
  <si>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</si>
  <si>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</si>
  <si>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</si>
  <si>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</si>
  <si>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</si>
  <si>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</si>
  <si>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</si>
  <si>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</si>
  <si>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</si>
  <si>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</si>
  <si>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</si>
  <si>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</si>
  <si>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</si>
  <si>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</si>
  <si>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</si>
  <si>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</si>
  <si>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</si>
  <si>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</si>
  <si>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</si>
  <si>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</si>
  <si>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</si>
  <si>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</si>
  <si>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</si>
  <si>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</si>
  <si>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</si>
  <si>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</si>
  <si>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</si>
  <si>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</si>
  <si>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</si>
  <si>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</si>
  <si>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</si>
  <si>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</si>
  <si>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</si>
  <si>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</si>
  <si>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</si>
  <si>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</si>
  <si>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</si>
  <si>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</si>
  <si>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</si>
  <si>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</si>
  <si>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</si>
  <si>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</si>
  <si>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</si>
  <si>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</si>
  <si>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</si>
  <si>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</si>
  <si>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</si>
  <si>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</si>
  <si>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</si>
  <si>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</si>
  <si>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</si>
  <si>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</si>
  <si>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</si>
  <si>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</si>
  <si>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</si>
  <si>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</si>
  <si>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</si>
  <si>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</si>
  <si>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</si>
  <si>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</si>
  <si>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</si>
  <si>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</si>
  <si>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</si>
  <si>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</si>
  <si>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</si>
  <si>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</si>
  <si>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</si>
  <si>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</si>
  <si>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</si>
  <si>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</si>
  <si>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</si>
  <si>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</si>
  <si>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</si>
  <si>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</si>
  <si>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</si>
  <si>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</si>
  <si>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</si>
  <si>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</si>
  <si>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</si>
  <si>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</si>
  <si>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</si>
  <si>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</si>
  <si>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</si>
  <si>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</si>
  <si>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</si>
  <si>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</si>
  <si>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</si>
  <si>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</si>
  <si>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</si>
  <si>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</si>
  <si>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</si>
  <si>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</si>
  <si>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</si>
  <si>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</si>
  <si>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</si>
  <si>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</si>
  <si>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</si>
  <si>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</si>
  <si>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</si>
  <si>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</si>
  <si>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</si>
  <si>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</si>
  <si>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</si>
  <si>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</si>
  <si>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</si>
  <si>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</si>
  <si>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</si>
  <si>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</si>
  <si>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</si>
  <si>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</si>
  <si>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</si>
  <si>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</si>
  <si>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</si>
  <si>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</si>
  <si>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</si>
  <si>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</si>
  <si>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</si>
  <si>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</si>
  <si>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</si>
  <si>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</si>
  <si>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</si>
  <si>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</si>
  <si>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</si>
  <si>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</si>
  <si>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</si>
  <si>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</si>
  <si>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</si>
  <si>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</si>
  <si>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</si>
  <si>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</si>
  <si>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</si>
  <si>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</si>
  <si>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</si>
  <si>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</si>
  <si>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</si>
  <si>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</si>
  <si>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</si>
  <si>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</si>
  <si>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</si>
  <si>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</si>
  <si>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</si>
  <si>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</si>
  <si>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</si>
  <si>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</si>
  <si>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</si>
  <si>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</si>
  <si>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</si>
  <si>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</si>
  <si>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</si>
  <si>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</si>
  <si>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</si>
  <si>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</si>
  <si>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</si>
  <si>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</si>
  <si>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</si>
  <si>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</si>
  <si>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</si>
  <si>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</si>
  <si>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</si>
  <si>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</si>
  <si>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</si>
  <si>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</si>
  <si>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</si>
  <si>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</si>
  <si>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</si>
  <si>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</si>
  <si>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</si>
  <si>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</si>
  <si>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</si>
  <si>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</si>
  <si>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</si>
  <si>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</si>
  <si>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</si>
  <si>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</si>
  <si>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</si>
  <si>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</si>
  <si>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</si>
  <si>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</si>
  <si>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</si>
  <si>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</si>
  <si>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</si>
  <si>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</si>
  <si>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</si>
  <si>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</si>
  <si>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</si>
  <si>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</si>
  <si>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</si>
  <si>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</si>
  <si>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</si>
  <si>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</si>
  <si>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</si>
  <si>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</si>
  <si>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</si>
  <si>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</si>
  <si>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</si>
  <si>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</si>
  <si>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</si>
  <si>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</si>
  <si>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</si>
  <si>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</si>
  <si>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</si>
  <si>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</si>
  <si>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</si>
  <si>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</si>
  <si>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</si>
  <si>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</si>
  <si>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</si>
  <si>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</si>
  <si>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</si>
  <si>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</si>
  <si>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</si>
  <si>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</si>
  <si>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</si>
  <si>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</si>
  <si>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</si>
  <si>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</si>
  <si>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</si>
  <si>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</si>
  <si>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</si>
  <si>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</si>
  <si>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</si>
  <si>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</si>
  <si>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</si>
  <si>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</si>
  <si>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</si>
  <si>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</si>
  <si>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</si>
  <si>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</si>
  <si>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</si>
  <si>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</si>
  <si>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</si>
  <si>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</si>
  <si>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</si>
  <si>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</si>
  <si>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</si>
  <si>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</si>
  <si>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</si>
  <si>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</si>
  <si>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</si>
  <si>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</si>
  <si>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</si>
  <si>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</si>
  <si>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</si>
  <si>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</si>
  <si>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</si>
  <si>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</si>
  <si>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</si>
  <si>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</si>
  <si>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</si>
  <si>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</si>
  <si>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</si>
  <si>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</si>
  <si>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</si>
  <si>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</si>
  <si>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</si>
  <si>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</si>
  <si>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</si>
  <si>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</si>
  <si>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</si>
  <si>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</si>
  <si>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</si>
  <si>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</si>
  <si>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</si>
  <si>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</si>
  <si>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</si>
  <si>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</si>
  <si>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</si>
  <si>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</si>
  <si>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</si>
  <si>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</si>
  <si>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</si>
  <si>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</si>
  <si>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</si>
  <si>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</si>
  <si>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</si>
  <si>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</si>
  <si>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</si>
  <si>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</si>
  <si>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</si>
  <si>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</si>
  <si>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</si>
  <si>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</si>
  <si>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</si>
  <si>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</si>
  <si>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</si>
  <si>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</si>
  <si>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</si>
  <si>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</si>
  <si>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</si>
  <si>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</si>
  <si>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</si>
  <si>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</si>
  <si>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</si>
  <si>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</si>
  <si>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</si>
  <si>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</si>
  <si>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</si>
  <si>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</si>
  <si>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</si>
  <si>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</si>
  <si>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</si>
  <si>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</si>
  <si>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</si>
  <si>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</si>
  <si>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</si>
  <si>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</si>
  <si>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</si>
  <si>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</si>
  <si>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</si>
  <si>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</si>
  <si>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</si>
  <si>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</si>
  <si>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</si>
  <si>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</si>
  <si>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</si>
  <si>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</si>
  <si>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</si>
  <si>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</si>
  <si>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</si>
  <si>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</si>
  <si>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</si>
  <si>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</si>
  <si>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</si>
  <si>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</si>
  <si>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</si>
  <si>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</si>
  <si>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</si>
  <si>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</si>
  <si>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</si>
  <si>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</si>
  <si>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</si>
  <si>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</si>
  <si>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</si>
  <si>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</si>
  <si>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</si>
  <si>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</si>
  <si>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</si>
  <si>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</si>
  <si>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</si>
  <si>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</si>
  <si>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</si>
  <si>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</si>
  <si>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</si>
  <si>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</si>
  <si>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</si>
  <si>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</si>
  <si>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</si>
  <si>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</si>
  <si>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</si>
  <si>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</si>
  <si>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</si>
  <si>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</si>
  <si>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</si>
  <si>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</si>
  <si>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</si>
  <si>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</si>
  <si>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</si>
  <si>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</si>
  <si>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</si>
  <si>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</si>
  <si>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</si>
  <si>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</si>
  <si>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</si>
  <si>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</si>
  <si>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</si>
  <si>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</si>
  <si>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</si>
  <si>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</si>
  <si>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</si>
  <si>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</si>
  <si>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</si>
  <si>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</si>
  <si>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</si>
  <si>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</si>
  <si>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</si>
  <si>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</si>
  <si>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</si>
  <si>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</si>
  <si>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</si>
  <si>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</si>
  <si>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</si>
  <si>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</si>
  <si>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</si>
  <si>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</si>
  <si>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</si>
  <si>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</si>
  <si>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</si>
  <si>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</si>
  <si>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</si>
  <si>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</si>
  <si>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</si>
  <si>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</si>
  <si>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</si>
  <si>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</si>
  <si>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</si>
  <si>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</si>
  <si>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</si>
  <si>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</si>
  <si>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</si>
  <si>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</si>
  <si>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</si>
  <si>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</si>
  <si>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</si>
  <si>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</si>
  <si>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</si>
  <si>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</si>
  <si>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</si>
  <si>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</si>
  <si>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</si>
  <si>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</si>
  <si>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</si>
  <si>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</si>
  <si>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</si>
  <si>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</si>
  <si>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</si>
  <si>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</si>
  <si>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</si>
  <si>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</si>
  <si>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</si>
  <si>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</si>
  <si>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</si>
  <si>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</si>
  <si>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</si>
  <si>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</si>
  <si>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</si>
  <si>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</si>
  <si>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</si>
  <si>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</si>
  <si>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</si>
  <si>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</si>
  <si>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</si>
  <si>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</si>
  <si>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</si>
  <si>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</si>
  <si>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</si>
  <si>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</si>
  <si>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</si>
  <si>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</si>
  <si>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</si>
  <si>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</si>
  <si>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</si>
  <si>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</si>
  <si>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</si>
  <si>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</si>
  <si>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</si>
  <si>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</si>
  <si>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</si>
  <si>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</si>
  <si>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</si>
  <si>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</si>
  <si>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</si>
  <si>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</si>
  <si>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</si>
  <si>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</si>
  <si>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</si>
  <si>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</si>
  <si>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</si>
  <si>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</si>
  <si>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</si>
  <si>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</si>
  <si>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</si>
  <si>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</si>
  <si>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</si>
  <si>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</si>
  <si>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</si>
  <si>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</si>
  <si>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</si>
  <si>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</si>
  <si>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</si>
  <si>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</si>
  <si>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</si>
  <si>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</si>
  <si>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</si>
  <si>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</si>
  <si>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</si>
  <si>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</si>
  <si>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</si>
  <si>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</si>
  <si>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</si>
  <si>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</si>
  <si>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</si>
  <si>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</si>
  <si>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</si>
  <si>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</si>
  <si>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</si>
  <si>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</si>
  <si>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</si>
  <si>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</si>
  <si>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</si>
  <si>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</si>
  <si>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</si>
  <si>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</si>
  <si>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</si>
  <si>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</si>
  <si>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</si>
  <si>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</si>
  <si>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</si>
  <si>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</si>
  <si>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</si>
  <si>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</si>
  <si>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</si>
  <si>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</si>
  <si>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</si>
  <si>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</si>
  <si>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</si>
  <si>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</si>
  <si>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</si>
  <si>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</si>
  <si>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</si>
  <si>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</si>
  <si>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</si>
  <si>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</si>
  <si>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</si>
  <si>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</si>
  <si>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</si>
  <si>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</si>
  <si>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</si>
  <si>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</si>
  <si>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</si>
  <si>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</si>
  <si>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</si>
  <si>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</si>
  <si>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</si>
  <si>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</si>
  <si>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</si>
  <si>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</si>
  <si>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</si>
  <si>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</si>
  <si>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</si>
  <si>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</si>
  <si>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</si>
  <si>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</si>
  <si>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</si>
  <si>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</si>
  <si>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</si>
  <si>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</si>
  <si>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</si>
  <si>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</si>
  <si>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</si>
  <si>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</si>
  <si>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</si>
  <si>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</si>
  <si>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</si>
  <si>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</si>
  <si>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</si>
  <si>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</si>
  <si>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</si>
  <si>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</si>
  <si>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</si>
  <si>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</si>
  <si>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</si>
  <si>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</si>
  <si>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</si>
  <si>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</si>
  <si>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</si>
  <si>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</si>
  <si>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</si>
  <si>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</si>
  <si>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</si>
  <si>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</si>
  <si>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</si>
  <si>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</si>
  <si>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</si>
  <si>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</si>
  <si>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</si>
  <si>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</si>
  <si>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</si>
  <si>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</si>
  <si>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</si>
  <si>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</si>
  <si>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</si>
  <si>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</si>
  <si>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</si>
  <si>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</si>
  <si>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</si>
  <si>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</si>
  <si>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</si>
  <si>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</si>
  <si>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</si>
  <si>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</si>
  <si>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</si>
  <si>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</si>
  <si>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</si>
  <si>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</si>
  <si>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</si>
  <si>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</si>
  <si>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</si>
  <si>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</si>
  <si>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</si>
  <si>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</si>
  <si>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</si>
  <si>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</si>
  <si>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</si>
  <si>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</si>
  <si>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</si>
  <si>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</si>
  <si>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</si>
  <si>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</si>
  <si>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</si>
  <si>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</si>
  <si>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</si>
  <si>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</si>
  <si>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</si>
  <si>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</si>
  <si>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</si>
  <si>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</si>
  <si>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</si>
  <si>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</si>
  <si>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</si>
  <si>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</si>
  <si>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</si>
  <si>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</si>
  <si>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</si>
  <si>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</si>
  <si>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</si>
  <si>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</si>
  <si>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</si>
  <si>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</si>
  <si>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</si>
  <si>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</si>
  <si>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</si>
  <si>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</si>
  <si>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</si>
  <si>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</si>
  <si>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</si>
  <si>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</si>
  <si>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</si>
  <si>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</si>
  <si>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</si>
  <si>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</si>
  <si>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</si>
  <si>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</si>
  <si>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</si>
  <si>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</si>
  <si>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</si>
  <si>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</si>
  <si>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</si>
  <si>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</si>
  <si>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</si>
  <si>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</si>
  <si>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</si>
  <si>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</si>
  <si>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</si>
  <si>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</si>
  <si>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</si>
  <si>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</si>
  <si>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</si>
  <si>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</si>
  <si>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</si>
  <si>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</si>
  <si>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</si>
  <si>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</si>
  <si>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</si>
  <si>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</si>
  <si>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</si>
  <si>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</si>
  <si>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</si>
  <si>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</si>
  <si>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</si>
  <si>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</si>
  <si>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</si>
  <si>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</si>
  <si>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</si>
  <si>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</si>
  <si>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</si>
  <si>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</si>
  <si>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</si>
  <si>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</si>
  <si>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</si>
  <si>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</si>
  <si>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</si>
  <si>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</si>
  <si>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</si>
  <si>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</si>
  <si>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</si>
  <si>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</si>
  <si>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</si>
  <si>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</si>
  <si>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</si>
  <si>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</si>
  <si>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</si>
  <si>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</si>
  <si>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</si>
  <si>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</si>
  <si>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</si>
  <si>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</si>
  <si>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</si>
  <si>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</si>
  <si>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</si>
  <si>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</si>
  <si>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</si>
  <si>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</si>
  <si>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</si>
  <si>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</si>
  <si>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</si>
  <si>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</si>
  <si>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</si>
  <si>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</si>
  <si>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</si>
  <si>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</si>
  <si>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</si>
  <si>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</si>
  <si>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</si>
  <si>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</si>
  <si>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</si>
  <si>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</si>
  <si>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</si>
  <si>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</si>
  <si>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</si>
  <si>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</si>
  <si>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</si>
  <si>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</si>
  <si>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</si>
  <si>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</si>
  <si>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</si>
  <si>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</si>
  <si>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</si>
  <si>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</si>
  <si>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</si>
  <si>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</si>
  <si>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</si>
  <si>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</si>
  <si>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</si>
  <si>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</si>
  <si>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</si>
  <si>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</si>
  <si>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</si>
  <si>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</si>
  <si>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</si>
  <si>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</si>
  <si>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</si>
  <si>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</si>
  <si>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</si>
  <si>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</si>
  <si>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</si>
  <si>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</si>
  <si>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</si>
  <si>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</si>
  <si>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</si>
  <si>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</si>
  <si>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</si>
  <si>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</si>
  <si>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</si>
  <si>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</si>
  <si>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</si>
  <si>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</si>
  <si>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</si>
  <si>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</si>
  <si>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</si>
  <si>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</si>
  <si>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</si>
  <si>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</si>
  <si>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</si>
  <si>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</si>
  <si>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</si>
  <si>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</si>
  <si>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</si>
  <si>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</si>
  <si>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</si>
  <si>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</si>
  <si>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</si>
  <si>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</si>
  <si>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</si>
  <si>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</si>
  <si>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</si>
  <si>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</si>
  <si>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</si>
  <si>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</si>
  <si>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</si>
  <si>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</si>
  <si>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</si>
  <si>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</si>
  <si>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</si>
  <si>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</si>
  <si>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</si>
  <si>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</si>
  <si>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</si>
  <si>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</si>
  <si>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</si>
  <si>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</si>
  <si>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</si>
  <si>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</si>
  <si>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</si>
  <si>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</si>
  <si>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</si>
  <si>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</si>
  <si>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</si>
  <si>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</si>
  <si>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</si>
  <si>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</si>
  <si>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</si>
  <si>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</si>
  <si>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</si>
  <si>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</si>
  <si>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</si>
  <si>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</si>
  <si>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</si>
  <si>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</si>
  <si>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</si>
  <si>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</si>
  <si>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</si>
  <si>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</si>
  <si>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</si>
  <si>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</si>
  <si>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</si>
  <si>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</si>
  <si>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</si>
  <si>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</si>
  <si>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</si>
  <si>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</si>
  <si>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</si>
  <si>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</si>
  <si>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</si>
  <si>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</si>
  <si>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</si>
  <si>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</si>
  <si>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</si>
  <si>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</si>
  <si>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</si>
  <si>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</si>
  <si>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</si>
  <si>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</si>
  <si>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</si>
  <si>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</si>
  <si>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</si>
  <si>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</si>
  <si>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</si>
  <si>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</si>
  <si>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</si>
  <si>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</si>
  <si>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</si>
  <si>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</si>
  <si>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</si>
  <si>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</si>
  <si>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</si>
  <si>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</si>
  <si>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</si>
  <si>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</si>
  <si>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</si>
  <si>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</si>
  <si>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</si>
  <si>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</si>
  <si>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</si>
  <si>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</si>
  <si>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</si>
  <si>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</si>
  <si>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</si>
  <si>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</si>
  <si>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</si>
  <si>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</si>
  <si>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</si>
  <si>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</si>
  <si>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</si>
  <si>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</si>
  <si>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</si>
  <si>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</si>
  <si>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</si>
  <si>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</si>
  <si>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</si>
  <si>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</si>
  <si>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</si>
  <si>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</si>
  <si>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</si>
  <si>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</si>
  <si>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</si>
  <si>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</si>
  <si>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</si>
  <si>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</si>
  <si>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</si>
  <si>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</si>
  <si>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</si>
  <si>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</si>
  <si>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</si>
  <si>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</si>
  <si>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</si>
  <si>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</si>
  <si>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</si>
  <si>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</si>
  <si>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</si>
  <si>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</si>
  <si>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</si>
  <si>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</si>
  <si>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</si>
  <si>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</si>
  <si>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</si>
  <si>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</si>
  <si>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</si>
  <si>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</si>
  <si>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</si>
  <si>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</si>
  <si>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</si>
  <si>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</si>
  <si>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</si>
  <si>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</si>
  <si>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</si>
  <si>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</si>
  <si>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</si>
  <si>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</si>
  <si>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</si>
  <si>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</si>
  <si>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</si>
  <si>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</si>
  <si>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</si>
  <si>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</si>
  <si>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</si>
  <si>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</si>
  <si>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</si>
  <si>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</si>
  <si>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</si>
  <si>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</si>
  <si>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</si>
  <si>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</si>
  <si>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</si>
  <si>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</si>
  <si>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</si>
  <si>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</si>
  <si>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</si>
  <si>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</si>
  <si>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</si>
  <si>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</si>
  <si>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</si>
  <si>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</si>
  <si>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</si>
  <si>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</si>
  <si>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</si>
  <si>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</si>
  <si>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</si>
  <si>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</si>
  <si>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</si>
  <si>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</si>
  <si>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</si>
  <si>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</si>
  <si>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</si>
  <si>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</si>
  <si>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</si>
  <si>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</si>
  <si>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</si>
  <si>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</si>
  <si>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</si>
  <si>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</si>
  <si>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</si>
  <si>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</si>
  <si>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</si>
  <si>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</si>
  <si>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</si>
  <si>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</si>
  <si>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</si>
  <si>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</si>
  <si>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</si>
  <si>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</si>
  <si>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</si>
  <si>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</si>
  <si>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</si>
  <si>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</si>
  <si>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</si>
  <si>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</si>
  <si>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</si>
  <si>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</si>
  <si>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</si>
  <si>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</si>
  <si>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</si>
  <si>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</si>
  <si>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</si>
  <si>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</si>
  <si>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</si>
  <si>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</si>
  <si>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</si>
  <si>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</si>
  <si>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</si>
  <si>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</si>
  <si>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</si>
  <si>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</si>
  <si>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</si>
  <si>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</si>
  <si>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</si>
  <si>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</si>
  <si>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</si>
  <si>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</si>
  <si>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</si>
  <si>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</si>
  <si>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</si>
  <si>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</si>
  <si>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</si>
  <si>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</si>
  <si>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</si>
  <si>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</si>
  <si>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</si>
  <si>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</si>
  <si>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</si>
  <si>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</si>
  <si>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</si>
  <si>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</si>
  <si>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</si>
  <si>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</si>
  <si>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</si>
  <si>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</si>
  <si>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</si>
  <si>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</si>
  <si>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</si>
  <si>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</si>
  <si>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</si>
  <si>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</si>
  <si>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</si>
  <si>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</si>
  <si>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</si>
  <si>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</si>
  <si>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</si>
  <si>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</si>
  <si>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</si>
  <si>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</si>
  <si>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</si>
  <si>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</si>
  <si>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</si>
  <si>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</si>
  <si>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</si>
  <si>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</si>
  <si>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</si>
  <si>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</si>
  <si>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</si>
  <si>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</si>
  <si>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</si>
  <si>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</si>
  <si>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</si>
  <si>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</si>
  <si>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</si>
  <si>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</si>
  <si>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</si>
  <si>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</si>
  <si>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</si>
  <si>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</si>
  <si>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</si>
  <si>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</si>
  <si>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</si>
  <si>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</si>
  <si>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</si>
  <si>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</si>
  <si>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</si>
  <si>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</si>
  <si>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</si>
  <si>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</si>
  <si>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</si>
  <si>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</si>
  <si>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</si>
  <si>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</si>
  <si>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</si>
  <si>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</si>
  <si>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</si>
  <si>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</si>
  <si>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</si>
  <si>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</si>
  <si>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</si>
  <si>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</si>
  <si>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</si>
  <si>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</si>
  <si>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</si>
  <si>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</si>
  <si>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</si>
  <si>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</si>
  <si>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</si>
  <si>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</si>
  <si>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</si>
  <si>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</si>
  <si>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</si>
  <si>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</si>
  <si>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</si>
  <si>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</si>
  <si>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</si>
  <si>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</si>
  <si>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</si>
  <si>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</si>
  <si>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</si>
  <si>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</si>
  <si>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</si>
  <si>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</si>
  <si>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</si>
  <si>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</si>
  <si>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</si>
  <si>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</si>
  <si>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</si>
  <si>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</si>
  <si>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</si>
  <si>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</si>
  <si>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</si>
  <si>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</si>
  <si>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</si>
  <si>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</si>
  <si>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</si>
  <si>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</si>
  <si>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</si>
  <si>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</si>
  <si>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</si>
  <si>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</si>
  <si>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</si>
  <si>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</si>
  <si>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</si>
  <si>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</si>
  <si>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</si>
  <si>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</si>
  <si>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</si>
  <si>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</si>
  <si>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</si>
  <si>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</si>
  <si>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</si>
  <si>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</si>
  <si>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</si>
  <si>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</si>
  <si>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</si>
  <si>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</si>
  <si>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</si>
  <si>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</si>
  <si>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</si>
  <si>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</si>
  <si>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</si>
  <si>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</si>
  <si>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</si>
  <si>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</si>
  <si>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</si>
  <si>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</si>
  <si>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</si>
  <si>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</si>
  <si>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</si>
  <si>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</si>
  <si>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</si>
  <si>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</si>
  <si>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</si>
  <si>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</si>
  <si>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</si>
  <si>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</si>
  <si>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</si>
  <si>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</si>
  <si>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</si>
  <si>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</si>
  <si>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</si>
  <si>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</si>
  <si>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</si>
  <si>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</si>
  <si>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</si>
  <si>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</si>
  <si>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</si>
  <si>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</si>
  <si>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</si>
  <si>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</si>
  <si>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</si>
  <si>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</si>
  <si>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</si>
  <si>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</si>
  <si>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</si>
  <si>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</si>
  <si>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</si>
  <si>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</si>
  <si>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</si>
  <si>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</si>
  <si>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</si>
  <si>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</si>
  <si>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</si>
  <si>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</si>
  <si>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</si>
  <si>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</si>
  <si>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</si>
  <si>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</si>
  <si>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</si>
  <si>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</si>
  <si>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</si>
  <si>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</si>
  <si>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</si>
  <si>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</si>
  <si>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</si>
  <si>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</si>
  <si>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</si>
  <si>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</si>
  <si>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</si>
  <si>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</si>
  <si>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</si>
  <si>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</si>
  <si>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</si>
  <si>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</si>
  <si>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</si>
  <si>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</si>
  <si>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</si>
  <si>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</si>
  <si>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</si>
  <si>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</si>
  <si>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</si>
  <si>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</si>
  <si>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</si>
  <si>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</si>
  <si>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</si>
  <si>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</si>
  <si>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</si>
  <si>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</si>
  <si>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</si>
  <si>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</si>
  <si>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</si>
  <si>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</si>
  <si>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</si>
  <si>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</si>
  <si>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</si>
  <si>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</si>
  <si>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</si>
  <si>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</si>
  <si>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</si>
  <si>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</si>
  <si>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</si>
  <si>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</si>
  <si>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</si>
  <si>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</si>
  <si>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</si>
  <si>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</si>
  <si>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</si>
  <si>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</si>
  <si>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</si>
  <si>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</si>
  <si>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</si>
  <si>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</si>
  <si>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</si>
  <si>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</si>
  <si>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</si>
  <si>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</si>
  <si>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</si>
  <si>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</si>
  <si>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</si>
  <si>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</si>
  <si>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</si>
  <si>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</si>
  <si>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</si>
  <si>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</si>
  <si>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</si>
  <si>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</si>
  <si>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</si>
  <si>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</si>
  <si>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</si>
  <si>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</si>
  <si>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</si>
  <si>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</si>
  <si>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</si>
  <si>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</si>
  <si>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</si>
  <si>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</si>
  <si>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</si>
  <si>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</si>
  <si>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</si>
  <si>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</si>
  <si>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</si>
  <si>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</si>
  <si>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</si>
  <si>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</si>
  <si>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</si>
  <si>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</si>
  <si>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</si>
  <si>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</si>
  <si>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</si>
  <si>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</si>
  <si>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</si>
  <si>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</si>
  <si>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</si>
  <si>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</si>
  <si>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</si>
  <si>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</si>
  <si>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</si>
  <si>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</si>
  <si>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</si>
  <si>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</si>
  <si>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</si>
  <si>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</si>
  <si>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</si>
  <si>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</si>
  <si>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</si>
  <si>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</si>
  <si>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</si>
  <si>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</si>
  <si>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</si>
  <si>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</si>
  <si>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</si>
  <si>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</si>
  <si>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</si>
  <si>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</si>
  <si>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</si>
  <si>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</si>
  <si>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</si>
  <si>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</si>
  <si>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</si>
  <si>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</si>
  <si>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</si>
  <si>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</si>
  <si>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</si>
  <si>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</si>
  <si>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</si>
  <si>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</si>
  <si>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</si>
  <si>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</si>
  <si>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</si>
  <si>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</si>
  <si>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</si>
  <si>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</si>
  <si>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</si>
  <si>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</si>
  <si>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</si>
  <si>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</si>
  <si>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</si>
  <si>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</si>
  <si>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</si>
  <si>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</si>
  <si>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</si>
  <si>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</si>
  <si>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</si>
  <si>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</si>
  <si>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</si>
  <si>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</si>
  <si>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</si>
  <si>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</si>
  <si>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</si>
  <si>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</si>
  <si>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</si>
  <si>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</si>
  <si>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</si>
  <si>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</si>
  <si>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</si>
  <si>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</si>
  <si>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</si>
  <si>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</si>
  <si>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</si>
  <si>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</si>
  <si>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</si>
  <si>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</si>
  <si>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</si>
  <si>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</si>
  <si>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</si>
  <si>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</si>
  <si>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</si>
  <si>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</si>
  <si>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</si>
  <si>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</si>
  <si>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</si>
  <si>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</si>
  <si>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</si>
  <si>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</si>
  <si>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</si>
  <si>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</si>
  <si>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</si>
  <si>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</si>
  <si>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</si>
  <si>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</si>
  <si>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</si>
  <si>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</si>
  <si>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</si>
  <si>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</si>
  <si>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</si>
  <si>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</si>
  <si>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</si>
  <si>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</si>
  <si>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</si>
  <si>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</si>
  <si>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</si>
  <si>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</si>
  <si>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</si>
  <si>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</si>
  <si>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</si>
  <si>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</si>
  <si>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</si>
  <si>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</si>
  <si>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</si>
  <si>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</si>
  <si>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</si>
  <si>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</si>
  <si>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</si>
  <si>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</si>
  <si>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</si>
  <si>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</si>
  <si>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</si>
  <si>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</si>
  <si>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</si>
  <si>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</si>
  <si>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</si>
  <si>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</si>
  <si>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</si>
  <si>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</si>
  <si>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</si>
  <si>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</si>
  <si>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</si>
  <si>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</si>
  <si>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</si>
  <si>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</si>
  <si>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</si>
  <si>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</si>
  <si>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</si>
  <si>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</si>
  <si>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</si>
  <si>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</si>
  <si>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</si>
  <si>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</si>
  <si>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</si>
  <si>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</si>
  <si>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</si>
  <si>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</si>
  <si>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</si>
  <si>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</si>
  <si>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</si>
  <si>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</si>
  <si>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</si>
  <si>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</si>
  <si>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</si>
  <si>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</si>
  <si>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</si>
  <si>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</si>
  <si>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</si>
  <si>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</si>
  <si>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</si>
  <si>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</si>
  <si>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</si>
  <si>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</si>
  <si>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</si>
  <si>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</si>
  <si>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</si>
  <si>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</si>
  <si>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</si>
  <si>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</si>
  <si>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</si>
  <si>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</si>
  <si>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</si>
  <si>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</si>
  <si>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</si>
  <si>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</si>
  <si>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</si>
  <si>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</si>
  <si>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</si>
  <si>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</si>
  <si>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</si>
  <si>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</si>
  <si>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</si>
  <si>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</si>
  <si>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</si>
  <si>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</si>
  <si>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</si>
  <si>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</si>
  <si>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</si>
  <si>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</si>
  <si>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</si>
  <si>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</si>
  <si>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</si>
  <si>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</si>
  <si>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</si>
  <si>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</si>
  <si>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</si>
  <si>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</si>
  <si>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</si>
  <si>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</si>
  <si>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</si>
  <si>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</si>
  <si>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</si>
  <si>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</si>
  <si>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</si>
  <si>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</si>
  <si>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</si>
  <si>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</si>
  <si>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</si>
  <si>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</si>
  <si>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</si>
  <si>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</si>
  <si>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</si>
  <si>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</si>
  <si>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</si>
  <si>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</si>
  <si>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</si>
  <si>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</si>
  <si>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</si>
  <si>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</si>
  <si>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</si>
  <si>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</si>
  <si>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</si>
  <si>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</si>
  <si>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</si>
  <si>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</si>
  <si>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</si>
  <si>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</si>
  <si>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</si>
  <si>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</si>
  <si>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</si>
  <si>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</si>
  <si>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</si>
  <si>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</si>
  <si>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</si>
  <si>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</si>
  <si>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</si>
  <si>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</si>
  <si>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</si>
  <si>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</si>
  <si>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</si>
  <si>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</si>
  <si>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</si>
  <si>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</si>
  <si>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</si>
  <si>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</si>
  <si>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</si>
  <si>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</si>
  <si>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</si>
  <si>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</si>
  <si>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</si>
  <si>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</si>
  <si>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</si>
  <si>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</si>
  <si>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</si>
  <si>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</si>
  <si>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</si>
  <si>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</si>
  <si>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</si>
  <si>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</si>
  <si>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</si>
  <si>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</si>
  <si>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</si>
  <si>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</si>
  <si>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</si>
  <si>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</si>
  <si>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</si>
  <si>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</si>
  <si>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</si>
  <si>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</si>
  <si>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</si>
  <si>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</si>
  <si>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</si>
  <si>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</si>
  <si>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</si>
  <si>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</si>
  <si>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</si>
  <si>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</si>
  <si>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</si>
  <si>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</si>
  <si>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</si>
  <si>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</si>
  <si>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</si>
  <si>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</si>
  <si>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</si>
  <si>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</si>
  <si>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</si>
  <si>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</si>
  <si>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</si>
  <si>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</si>
  <si>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</si>
  <si>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</si>
  <si>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</si>
  <si>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</si>
  <si>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</si>
  <si>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</si>
  <si>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</si>
  <si>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</si>
  <si>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</si>
  <si>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</si>
  <si>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</si>
  <si>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</si>
  <si>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</si>
  <si>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</si>
  <si>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</si>
  <si>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</si>
  <si>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</si>
  <si>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</si>
  <si>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</si>
  <si>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</si>
  <si>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</si>
  <si>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</si>
  <si>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</si>
  <si>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</si>
  <si>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</si>
  <si>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</si>
  <si>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</si>
  <si>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</si>
  <si>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</si>
  <si>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</si>
  <si>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</si>
  <si>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</si>
  <si>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</si>
  <si>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</si>
  <si>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</si>
  <si>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</si>
  <si>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</si>
  <si>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</si>
  <si>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</si>
  <si>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</si>
  <si>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</si>
  <si>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</si>
  <si>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</si>
  <si>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</si>
  <si>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</si>
  <si>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</si>
  <si>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</si>
  <si>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</si>
  <si>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</si>
  <si>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</si>
  <si>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</si>
  <si>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</si>
  <si>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</si>
  <si>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</si>
  <si>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</si>
  <si>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</si>
  <si>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</si>
  <si>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</si>
  <si>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</si>
  <si>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</si>
  <si>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</si>
  <si>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</si>
  <si>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</si>
  <si>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</si>
  <si>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</si>
  <si>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</si>
  <si>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</si>
  <si>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</si>
  <si>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</si>
  <si>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</si>
  <si>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</si>
  <si>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</si>
  <si>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</si>
  <si>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</si>
  <si>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</si>
  <si>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</si>
  <si>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</si>
  <si>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</si>
  <si>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</si>
  <si>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</si>
  <si>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</si>
  <si>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</si>
  <si>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</si>
  <si>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</si>
  <si>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</si>
  <si>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</si>
  <si>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</si>
  <si>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</si>
  <si>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</si>
  <si>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</si>
  <si>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</si>
  <si>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</si>
  <si>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</si>
  <si>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</si>
  <si>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</si>
  <si>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</si>
  <si>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</si>
  <si>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</si>
  <si>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</si>
  <si>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</si>
  <si>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</si>
  <si>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</si>
  <si>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</si>
  <si>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</si>
  <si>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</si>
  <si>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</si>
  <si>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</si>
  <si>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</si>
  <si>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</si>
  <si>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</si>
  <si>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</si>
  <si>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</si>
  <si>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</si>
  <si>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</si>
  <si>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</si>
  <si>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</si>
  <si>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</si>
  <si>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</si>
  <si>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</si>
  <si>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</si>
  <si>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</si>
  <si>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</si>
  <si>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</si>
  <si>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</si>
  <si>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</si>
  <si>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</si>
  <si>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</si>
  <si>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</si>
  <si>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</si>
  <si>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</si>
  <si>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</si>
  <si>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</si>
  <si>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</si>
  <si>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</si>
  <si>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</si>
  <si>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</si>
  <si>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</si>
  <si>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</si>
  <si>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</si>
  <si>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</si>
  <si>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</si>
  <si>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</si>
  <si>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</si>
  <si>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</si>
  <si>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</si>
  <si>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</si>
  <si>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</si>
  <si>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</si>
  <si>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</si>
  <si>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</si>
  <si>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</si>
  <si>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</si>
  <si>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</si>
  <si>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</si>
  <si>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</si>
  <si>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</si>
  <si>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</si>
  <si>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</si>
  <si>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</si>
  <si>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</si>
  <si>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</si>
  <si>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</si>
  <si>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</si>
  <si>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</si>
  <si>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</si>
  <si>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</si>
  <si>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</si>
  <si>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</si>
  <si>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</si>
  <si>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</si>
  <si>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</si>
  <si>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</si>
  <si>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</si>
  <si>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</si>
  <si>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</si>
  <si>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</si>
  <si>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</si>
  <si>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</si>
  <si>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</si>
  <si>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</si>
  <si>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</si>
  <si>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</si>
  <si>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</si>
  <si>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</si>
  <si>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</si>
  <si>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</si>
  <si>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</si>
  <si>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</si>
  <si>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</si>
  <si>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</si>
  <si>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</si>
  <si>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</si>
  <si>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</si>
  <si>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</si>
  <si>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</si>
  <si>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</si>
  <si>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</si>
  <si>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</si>
  <si>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</si>
  <si>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</si>
  <si>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</si>
  <si>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</si>
  <si>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</si>
  <si>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</si>
  <si>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</si>
  <si>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</si>
  <si>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</si>
  <si>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</si>
  <si>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</si>
  <si>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</si>
  <si>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</si>
  <si>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</si>
  <si>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</si>
  <si>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</si>
  <si>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</si>
  <si>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</si>
  <si>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</si>
  <si>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</si>
  <si>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</si>
  <si>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</si>
  <si>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</si>
  <si>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</si>
  <si>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</si>
  <si>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</si>
  <si>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</si>
  <si>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</si>
  <si>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</si>
  <si>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</si>
  <si>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</si>
  <si>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</si>
  <si>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</si>
  <si>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</si>
  <si>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</si>
  <si>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</si>
  <si>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</si>
  <si>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</si>
  <si>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</si>
  <si>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</si>
  <si>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</si>
  <si>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</si>
  <si>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</si>
  <si>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</si>
  <si>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</si>
  <si>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</si>
  <si>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</si>
  <si>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</si>
  <si>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</si>
  <si>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</si>
  <si>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</si>
  <si>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</si>
  <si>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</si>
  <si>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</si>
  <si>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</si>
  <si>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</si>
  <si>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</si>
  <si>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</si>
  <si>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</si>
  <si>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</si>
  <si>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</si>
  <si>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</si>
  <si>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</si>
  <si>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</si>
  <si>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</si>
  <si>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</si>
  <si>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</si>
  <si>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</si>
  <si>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</si>
  <si>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</si>
  <si>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</si>
  <si>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</si>
  <si>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</si>
  <si>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</si>
  <si>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</si>
  <si>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</si>
  <si>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</si>
  <si>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</si>
  <si>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</si>
  <si>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</si>
  <si>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</si>
  <si>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</si>
  <si>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</si>
  <si>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</si>
  <si>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</si>
  <si>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</si>
  <si>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</si>
  <si>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</si>
  <si>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</si>
  <si>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</si>
  <si>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</si>
  <si>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</si>
  <si>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</si>
  <si>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</si>
  <si>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</si>
  <si>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</si>
  <si>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</si>
  <si>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</si>
  <si>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</si>
  <si>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</si>
  <si>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</si>
  <si>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</si>
  <si>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</si>
  <si>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</si>
  <si>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</si>
  <si>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</si>
  <si>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</si>
  <si>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</si>
  <si>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</si>
  <si>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</si>
  <si>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</si>
  <si>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</si>
  <si>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</si>
  <si>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</si>
  <si>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</si>
  <si>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</si>
  <si>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</si>
  <si>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</si>
  <si>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</si>
  <si>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</si>
  <si>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</si>
  <si>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</si>
  <si>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</si>
  <si>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</si>
  <si>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</si>
  <si>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</si>
  <si>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</si>
  <si>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</si>
  <si>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</si>
  <si>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</si>
  <si>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</si>
  <si>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</si>
  <si>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</si>
  <si>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</si>
  <si>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</si>
  <si>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</si>
  <si>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</si>
  <si>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</si>
  <si>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</si>
  <si>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</si>
  <si>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</si>
  <si>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</si>
  <si>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</si>
  <si>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</si>
  <si>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</si>
  <si>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</si>
  <si>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</si>
  <si>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</si>
  <si>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</si>
  <si>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</si>
  <si>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</si>
  <si>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</si>
  <si>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</si>
  <si>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</si>
  <si>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</si>
  <si>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</si>
  <si>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</si>
  <si>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</si>
  <si>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</si>
  <si>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</si>
  <si>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</si>
  <si>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</si>
  <si>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</si>
  <si>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</si>
  <si>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</si>
  <si>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</si>
  <si>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</si>
  <si>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</si>
  <si>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</si>
  <si>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</si>
  <si>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</si>
  <si>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</si>
  <si>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</si>
  <si>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</si>
  <si>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</si>
  <si>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</si>
  <si>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</si>
  <si>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</si>
  <si>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</si>
  <si>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</si>
  <si>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</si>
  <si>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</si>
  <si>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</si>
  <si>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</si>
  <si>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</si>
  <si>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</si>
  <si>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</si>
  <si>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</si>
  <si>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</si>
  <si>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</si>
  <si>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</si>
  <si>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</si>
  <si>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</si>
  <si>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</si>
  <si>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</si>
  <si>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</si>
  <si>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</si>
  <si>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</si>
  <si>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</si>
  <si>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</si>
  <si>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</si>
  <si>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</si>
  <si>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</si>
  <si>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</si>
  <si>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</si>
  <si>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</si>
  <si>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</si>
  <si>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</si>
  <si>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</si>
  <si>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</si>
  <si>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</si>
  <si>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</si>
  <si>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</si>
  <si>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</si>
  <si>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</si>
  <si>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</si>
  <si>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</si>
  <si>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</si>
  <si>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</si>
  <si>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</si>
  <si>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</si>
  <si>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</si>
  <si>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</si>
  <si>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</si>
  <si>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</si>
  <si>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</si>
  <si>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</si>
  <si>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</si>
  <si>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</si>
  <si>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</si>
  <si>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</si>
  <si>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</si>
  <si>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</si>
  <si>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</si>
  <si>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</si>
  <si>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</si>
  <si>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</si>
  <si>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</si>
  <si>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</si>
  <si>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</si>
  <si>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</si>
  <si>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</si>
  <si>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</si>
  <si>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</si>
  <si>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</si>
  <si>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</si>
  <si>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</si>
  <si>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</si>
  <si>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</si>
  <si>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</si>
  <si>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</si>
  <si>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</si>
  <si>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</si>
  <si>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</si>
  <si>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</si>
  <si>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</si>
  <si>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</si>
  <si>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</si>
  <si>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</si>
  <si>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</si>
  <si>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</si>
  <si>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</si>
  <si>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</si>
  <si>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</si>
  <si>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</si>
  <si>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</si>
  <si>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</si>
  <si>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</si>
  <si>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</si>
  <si>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</si>
  <si>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</si>
  <si>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</si>
  <si>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</si>
  <si>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</si>
  <si>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</si>
  <si>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</si>
  <si>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</si>
  <si>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</si>
  <si>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</si>
  <si>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</si>
  <si>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</si>
  <si>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</si>
  <si>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</si>
  <si>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</si>
  <si>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</si>
  <si>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</si>
  <si>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</si>
  <si>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</si>
  <si>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</si>
  <si>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</si>
  <si>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</si>
  <si>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</si>
  <si>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</si>
  <si>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</si>
  <si>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</si>
  <si>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</si>
  <si>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</si>
  <si>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</si>
  <si>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</si>
  <si>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</si>
  <si>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</si>
  <si>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</si>
  <si>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</si>
  <si>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</si>
  <si>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</si>
  <si>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</si>
  <si>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</si>
  <si>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</si>
  <si>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</si>
  <si>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</si>
  <si>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</si>
  <si>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</si>
  <si>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</si>
  <si>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</si>
  <si>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</si>
  <si>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</si>
  <si>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</si>
  <si>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</si>
  <si>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</si>
  <si>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</si>
  <si>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</si>
  <si>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</si>
  <si>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</si>
  <si>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</si>
  <si>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</si>
  <si>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</si>
  <si>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</si>
  <si>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</si>
  <si>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</si>
  <si>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</si>
  <si>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</si>
  <si>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</si>
  <si>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</si>
  <si>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</si>
  <si>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</si>
  <si>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</si>
  <si>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</si>
  <si>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</si>
  <si>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</si>
  <si>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</si>
  <si>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</si>
  <si>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</si>
  <si>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</si>
  <si>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</si>
  <si>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</si>
  <si>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</si>
  <si>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</si>
  <si>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</si>
  <si>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</si>
  <si>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</si>
  <si>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</si>
  <si>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</si>
  <si>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</si>
  <si>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</si>
  <si>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</si>
  <si>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</si>
  <si>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</si>
  <si>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</si>
  <si>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</si>
  <si>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</si>
  <si>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</si>
  <si>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</si>
  <si>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</si>
  <si>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</si>
  <si>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</si>
  <si>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</si>
  <si>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</si>
  <si>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</si>
  <si>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</si>
  <si>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</si>
  <si>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</si>
  <si>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</si>
  <si>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</si>
  <si>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</si>
  <si>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</si>
  <si>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</si>
  <si>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</si>
  <si>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</si>
  <si>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</si>
  <si>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</si>
  <si>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</si>
  <si>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</si>
  <si>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</si>
  <si>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</si>
  <si>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</si>
  <si>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</si>
  <si>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</si>
  <si>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</si>
  <si>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</si>
  <si>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</si>
  <si>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</si>
  <si>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</si>
  <si>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</si>
  <si>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</si>
  <si>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</si>
  <si>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</si>
  <si>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</si>
  <si>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</si>
  <si>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</si>
  <si>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</si>
  <si>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</si>
  <si>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</si>
  <si>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</si>
  <si>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</si>
  <si>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</si>
  <si>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</si>
  <si>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</si>
  <si>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</si>
  <si>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</si>
  <si>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</si>
  <si>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</si>
  <si>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</si>
  <si>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</si>
  <si>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</si>
  <si>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</si>
  <si>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</si>
  <si>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</si>
  <si>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</si>
  <si>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</si>
  <si>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</si>
  <si>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</si>
  <si>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</si>
  <si>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</si>
  <si>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</si>
  <si>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</si>
  <si>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</si>
  <si>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</si>
  <si>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</si>
  <si>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</si>
  <si>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</si>
  <si>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</si>
  <si>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</si>
  <si>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</si>
  <si>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</si>
  <si>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</si>
  <si>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</si>
  <si>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</si>
  <si>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</si>
  <si>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</si>
  <si>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</si>
  <si>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</si>
  <si>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</si>
  <si>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</si>
  <si>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</si>
  <si>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</si>
  <si>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</si>
  <si>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</si>
  <si>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</si>
  <si>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</si>
  <si>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</si>
  <si>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</si>
  <si>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</si>
  <si>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</si>
  <si>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</si>
  <si>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</si>
  <si>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</si>
  <si>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</si>
  <si>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</si>
  <si>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</si>
  <si>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</si>
  <si>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</si>
  <si>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</si>
  <si>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</si>
  <si>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</si>
  <si>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</si>
  <si>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</si>
  <si>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</si>
  <si>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</si>
  <si>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</si>
  <si>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</si>
  <si>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</si>
  <si>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</si>
  <si>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</si>
  <si>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</si>
  <si>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</si>
  <si>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</si>
  <si>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</si>
  <si>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</si>
  <si>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</si>
  <si>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</si>
  <si>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</si>
  <si>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</si>
  <si>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</si>
  <si>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</si>
  <si>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</si>
  <si>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</si>
  <si>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</si>
  <si>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</si>
  <si>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</si>
  <si>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</si>
  <si>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</si>
  <si>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</si>
  <si>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</si>
  <si>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</si>
  <si>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</si>
  <si>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</si>
  <si>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</si>
  <si>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</si>
  <si>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</si>
  <si>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</si>
  <si>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</si>
  <si>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</si>
  <si>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</si>
  <si>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</si>
  <si>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</si>
  <si>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</si>
  <si>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</si>
  <si>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</si>
  <si>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</si>
  <si>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</si>
  <si>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</si>
  <si>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</si>
  <si>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</si>
  <si>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</si>
  <si>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</si>
  <si>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</si>
  <si>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</si>
  <si>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</si>
  <si>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</si>
  <si>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</si>
  <si>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</si>
  <si>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</si>
  <si>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</si>
  <si>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</si>
  <si>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</si>
  <si>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</si>
  <si>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</si>
  <si>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</si>
  <si>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</si>
  <si>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</si>
  <si>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</si>
  <si>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</si>
  <si>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</si>
  <si>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</si>
  <si>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</si>
  <si>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</si>
  <si>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</si>
  <si>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</si>
  <si>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</si>
  <si>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</si>
  <si>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</si>
  <si>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</si>
  <si>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</si>
  <si>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</si>
  <si>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</si>
  <si>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</si>
  <si>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</si>
  <si>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</si>
  <si>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</si>
  <si>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</si>
  <si>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</si>
  <si>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</si>
  <si>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</si>
  <si>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</si>
  <si>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</si>
  <si>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</si>
  <si>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</si>
  <si>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</si>
  <si>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</si>
  <si>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</si>
  <si>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</si>
  <si>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</si>
  <si>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</si>
  <si>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</si>
  <si>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</si>
  <si>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</si>
  <si>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</si>
  <si>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</si>
  <si>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</si>
  <si>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</si>
  <si>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</si>
  <si>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</si>
  <si>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</si>
  <si>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</si>
  <si>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</si>
  <si>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</si>
  <si>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</si>
  <si>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</si>
  <si>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</si>
  <si>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</si>
  <si>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</si>
  <si>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</si>
  <si>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</si>
  <si>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</si>
  <si>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</si>
  <si>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</si>
  <si>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</si>
  <si>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</si>
  <si>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</si>
  <si>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</si>
  <si>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</si>
  <si>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</si>
  <si>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</si>
  <si>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</si>
  <si>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</si>
  <si>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</si>
  <si>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</si>
  <si>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</si>
  <si>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</si>
  <si>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</si>
  <si>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</si>
  <si>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</si>
  <si>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</si>
  <si>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</si>
  <si>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</si>
  <si>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</si>
  <si>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</si>
  <si>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</si>
  <si>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</si>
  <si>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</si>
  <si>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</si>
  <si>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</si>
  <si>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</si>
  <si>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</si>
  <si>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</si>
  <si>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</si>
  <si>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</si>
  <si>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</si>
  <si>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</si>
  <si>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</si>
  <si>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</si>
  <si>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</si>
  <si>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</si>
  <si>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</si>
  <si>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</si>
  <si>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</si>
  <si>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</si>
  <si>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</si>
  <si>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</si>
  <si>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</si>
  <si>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</si>
  <si>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</si>
  <si>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</si>
  <si>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</si>
  <si>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</si>
  <si>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</si>
  <si>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</si>
  <si>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</si>
  <si>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</si>
  <si>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</si>
  <si>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</si>
  <si>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</si>
  <si>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</si>
  <si>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</si>
  <si>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</si>
  <si>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</si>
  <si>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</si>
  <si>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</si>
  <si>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</si>
  <si>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</si>
  <si>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</si>
  <si>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</si>
  <si>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</si>
  <si>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</si>
  <si>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</si>
  <si>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</si>
  <si>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</si>
  <si>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</si>
  <si>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</si>
  <si>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</si>
  <si>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</si>
  <si>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</si>
  <si>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</si>
  <si>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</si>
  <si>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</si>
  <si>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</si>
  <si>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</si>
  <si>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</si>
  <si>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</si>
  <si>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</si>
  <si>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</si>
  <si>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</si>
  <si>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</si>
  <si>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</si>
  <si>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</si>
  <si>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</si>
  <si>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</si>
  <si>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</si>
  <si>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</si>
  <si>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</si>
  <si>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</si>
  <si>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</si>
  <si>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</si>
  <si>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</si>
  <si>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</si>
  <si>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</si>
  <si>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</si>
  <si>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</si>
  <si>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</si>
  <si>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</si>
  <si>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</si>
  <si>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</si>
  <si>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</si>
  <si>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</si>
  <si>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</si>
  <si>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</si>
  <si>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</si>
  <si>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</si>
  <si>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</si>
  <si>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</si>
  <si>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</si>
  <si>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</si>
  <si>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</si>
  <si>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</si>
  <si>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</si>
  <si>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</si>
  <si>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</si>
  <si>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</si>
  <si>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</si>
  <si>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</si>
  <si>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</si>
  <si>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</si>
  <si>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</si>
  <si>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</si>
  <si>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</si>
  <si>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</si>
  <si>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</si>
  <si>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</si>
  <si>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</si>
  <si>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</si>
  <si>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</si>
  <si>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</si>
  <si>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</si>
  <si>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</si>
  <si>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</si>
  <si>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</si>
  <si>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</si>
  <si>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</si>
  <si>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</si>
  <si>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</si>
  <si>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</si>
  <si>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</si>
  <si>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</si>
  <si>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</si>
  <si>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</si>
  <si>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</si>
  <si>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</si>
  <si>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</si>
  <si>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</si>
  <si>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</si>
  <si>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</si>
  <si>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</si>
  <si>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</si>
  <si>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</si>
  <si>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</si>
  <si>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</si>
  <si>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</si>
  <si>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</si>
  <si>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</si>
  <si>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</si>
  <si>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</si>
  <si>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</si>
  <si>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</si>
  <si>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</si>
  <si>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</si>
  <si>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</si>
  <si>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</si>
  <si>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</si>
  <si>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</si>
  <si>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</si>
  <si>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</si>
  <si>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</si>
  <si>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</si>
  <si>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</si>
  <si>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</si>
  <si>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</si>
  <si>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</si>
  <si>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</si>
  <si>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</si>
  <si>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</si>
  <si>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</si>
  <si>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</si>
  <si>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</si>
  <si>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</si>
  <si>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</si>
  <si>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</si>
  <si>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</si>
  <si>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</si>
  <si>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</si>
  <si>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</si>
  <si>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</si>
  <si>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</si>
  <si>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</si>
  <si>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</si>
  <si>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</si>
  <si>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</si>
  <si>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</si>
  <si>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</si>
  <si>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</si>
  <si>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</si>
  <si>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</si>
  <si>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</si>
  <si>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</si>
  <si>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</si>
  <si>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</si>
  <si>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</si>
  <si>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</si>
  <si>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</si>
  <si>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</si>
  <si>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</si>
  <si>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</si>
  <si>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</si>
  <si>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</si>
  <si>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</si>
  <si>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</si>
  <si>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</si>
  <si>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</si>
  <si>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</si>
  <si>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</si>
  <si>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</si>
  <si>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</si>
  <si>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</si>
  <si>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</si>
  <si>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</si>
  <si>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</si>
  <si>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</si>
  <si>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</si>
  <si>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</si>
  <si>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</si>
  <si>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</si>
  <si>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</si>
  <si>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</si>
  <si>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</si>
  <si>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</si>
  <si>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</si>
  <si>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</si>
  <si>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</si>
  <si>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</si>
  <si>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</si>
  <si>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</si>
  <si>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</si>
  <si>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</si>
  <si>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</si>
  <si>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</si>
  <si>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</si>
  <si>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</si>
  <si>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</si>
  <si>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</si>
  <si>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</si>
  <si>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</si>
  <si>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</si>
  <si>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</si>
  <si>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</si>
  <si>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</si>
  <si>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</si>
  <si>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</si>
  <si>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</si>
  <si>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</si>
  <si>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</si>
  <si>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</si>
  <si>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</si>
  <si>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</si>
  <si>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</si>
  <si>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</si>
  <si>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</si>
  <si>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</si>
  <si>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</si>
  <si>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</si>
  <si>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</si>
  <si>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</si>
  <si>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</si>
  <si>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</si>
  <si>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</si>
  <si>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</si>
  <si>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</si>
  <si>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</si>
  <si>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</si>
  <si>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</si>
  <si>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</si>
  <si>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</si>
  <si>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</si>
  <si>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</si>
  <si>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</si>
  <si>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</si>
  <si>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</si>
  <si>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</si>
  <si>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</si>
  <si>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</si>
  <si>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</si>
  <si>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</si>
  <si>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</si>
  <si>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</si>
  <si>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</si>
  <si>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</si>
  <si>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</si>
  <si>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</si>
  <si>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</si>
  <si>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</si>
  <si>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</si>
  <si>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</si>
  <si>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</si>
  <si>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</si>
  <si>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</si>
  <si>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</si>
  <si>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</si>
  <si>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</si>
  <si>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</si>
  <si>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</si>
  <si>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</si>
  <si>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</si>
  <si>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</si>
  <si>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</si>
  <si>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</si>
  <si>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</si>
  <si>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</si>
  <si>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</si>
  <si>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</si>
  <si>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</si>
  <si>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</si>
  <si>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</si>
  <si>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</si>
  <si>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</si>
  <si>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</si>
  <si>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</si>
  <si>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</si>
  <si>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</si>
  <si>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</si>
  <si>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</si>
  <si>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</si>
  <si>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</si>
  <si>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</si>
  <si>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</si>
  <si>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</si>
  <si>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</si>
  <si>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</si>
  <si>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</si>
  <si>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</si>
  <si>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</si>
  <si>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</si>
  <si>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</si>
  <si>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</si>
  <si>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</si>
  <si>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</si>
  <si>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</si>
  <si>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</si>
  <si>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</si>
  <si>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</si>
  <si>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</si>
  <si>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</si>
  <si>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</si>
  <si>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</si>
  <si>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</si>
  <si>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</si>
  <si>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</si>
  <si>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</si>
  <si>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</si>
  <si>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</si>
  <si>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</si>
  <si>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</si>
  <si>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</si>
  <si>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</si>
  <si>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</si>
  <si>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</si>
  <si>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</si>
  <si>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</si>
  <si>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</si>
  <si>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</si>
  <si>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</si>
  <si>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</si>
  <si>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</si>
  <si>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</si>
  <si>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</si>
  <si>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</si>
  <si>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</si>
  <si>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</si>
  <si>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</si>
  <si>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</si>
  <si>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</si>
  <si>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</si>
  <si>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</si>
  <si>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</si>
  <si>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</si>
  <si>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</si>
  <si>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</si>
  <si>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</si>
  <si>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</si>
  <si>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</si>
  <si>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</si>
  <si>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</si>
  <si>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</si>
  <si>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</si>
  <si>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</si>
  <si>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</si>
  <si>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</si>
  <si>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</si>
  <si>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</si>
  <si>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</si>
  <si>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</si>
  <si>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</si>
  <si>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</si>
  <si>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</si>
  <si>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</si>
  <si>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</si>
  <si>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</si>
  <si>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</si>
  <si>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</si>
  <si>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</si>
  <si>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</si>
  <si>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</si>
  <si>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</si>
  <si>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</si>
  <si>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</si>
  <si>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</si>
  <si>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</si>
  <si>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</si>
  <si>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</si>
  <si>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</si>
  <si>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</si>
  <si>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</si>
  <si>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</si>
  <si>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</si>
  <si>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</si>
  <si>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</si>
  <si>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</si>
  <si>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</si>
  <si>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</si>
  <si>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</si>
  <si>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</si>
  <si>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</si>
  <si>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</si>
  <si>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</si>
  <si>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</si>
  <si>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</si>
  <si>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</si>
  <si>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</si>
  <si>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</si>
  <si>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</si>
  <si>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</si>
  <si>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</si>
  <si>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</si>
  <si>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</si>
  <si>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</si>
  <si>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</si>
  <si>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</si>
  <si>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</si>
  <si>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</si>
  <si>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</si>
  <si>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</si>
  <si>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</si>
  <si>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</si>
  <si>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</si>
  <si>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</si>
  <si>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</si>
  <si>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</si>
  <si>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</si>
  <si>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</si>
  <si>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</si>
  <si>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</si>
  <si>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</si>
  <si>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</si>
  <si>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</si>
  <si>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</si>
  <si>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</si>
  <si>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</si>
  <si>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</si>
  <si>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</si>
  <si>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</si>
  <si>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</si>
  <si>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</si>
  <si>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</si>
  <si>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</si>
  <si>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</si>
  <si>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</si>
  <si>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</si>
  <si>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</si>
  <si>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</si>
  <si>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</si>
  <si>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</si>
  <si>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</si>
  <si>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</si>
  <si>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</si>
  <si>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</si>
  <si>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</si>
  <si>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</si>
  <si>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</si>
  <si>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</si>
  <si>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</si>
  <si>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</si>
  <si>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</si>
  <si>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</si>
  <si>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</si>
  <si>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</si>
  <si>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</si>
  <si>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</si>
  <si>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</si>
  <si>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</si>
  <si>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</si>
  <si>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</si>
  <si>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</si>
  <si>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</si>
  <si>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</si>
  <si>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</si>
  <si>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</si>
  <si>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</si>
  <si>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</si>
  <si>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</si>
  <si>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</si>
  <si>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</si>
  <si>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</si>
  <si>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</si>
  <si>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</si>
  <si>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</si>
  <si>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</si>
  <si>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</si>
  <si>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</si>
  <si>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</si>
  <si>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</si>
  <si>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</si>
  <si>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</si>
  <si>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</si>
  <si>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</si>
  <si>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</si>
  <si>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</si>
  <si>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</si>
  <si>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</si>
  <si>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</si>
  <si>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</si>
  <si>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</si>
  <si>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</si>
  <si>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</si>
  <si>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</si>
  <si>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</si>
  <si>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</si>
  <si>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</si>
  <si>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</si>
  <si>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</si>
  <si>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</si>
  <si>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</si>
  <si>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</si>
  <si>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</si>
  <si>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</si>
  <si>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</si>
  <si>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</si>
  <si>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</si>
  <si>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</si>
  <si>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</si>
  <si>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</si>
  <si>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</si>
  <si>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</si>
  <si>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</si>
  <si>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</si>
  <si>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</si>
  <si>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</si>
  <si>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</si>
  <si>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</si>
  <si>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</si>
  <si>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</si>
  <si>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</si>
  <si>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</si>
  <si>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</si>
  <si>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</si>
  <si>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</si>
  <si>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</si>
  <si>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</si>
  <si>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</si>
  <si>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</si>
  <si>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</si>
  <si>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</si>
  <si>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</si>
  <si>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</si>
  <si>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</si>
  <si>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</si>
  <si>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</si>
  <si>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</si>
  <si>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</si>
  <si>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</si>
  <si>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</si>
  <si>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</si>
  <si>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</si>
  <si>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</si>
  <si>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</si>
  <si>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</si>
  <si>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</si>
  <si>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</si>
  <si>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</si>
  <si>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</si>
  <si>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</si>
  <si>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</si>
  <si>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</si>
  <si>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</si>
  <si>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</si>
  <si>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</si>
  <si>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</si>
  <si>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</si>
  <si>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</si>
  <si>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</si>
  <si>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</si>
  <si>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</si>
  <si>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</si>
  <si>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</si>
  <si>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</si>
  <si>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</si>
  <si>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</si>
  <si>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</si>
  <si>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</si>
  <si>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</si>
  <si>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</si>
  <si>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</si>
  <si>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</si>
  <si>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</si>
  <si>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</si>
  <si>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</si>
  <si>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</si>
  <si>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</si>
  <si>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</si>
  <si>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</si>
  <si>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</si>
  <si>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</si>
  <si>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</si>
  <si>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</si>
  <si>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</si>
  <si>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</si>
  <si>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</si>
  <si>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</si>
  <si>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</si>
  <si>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</si>
  <si>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</si>
  <si>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</si>
  <si>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</si>
  <si>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</si>
  <si>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</si>
  <si>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</si>
  <si>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</si>
  <si>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</si>
  <si>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</si>
  <si>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</si>
  <si>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</si>
  <si>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</si>
  <si>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</si>
  <si>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</si>
  <si>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</si>
  <si>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</si>
  <si>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</si>
  <si>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</si>
  <si>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</si>
  <si>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</si>
  <si>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</si>
  <si>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</si>
  <si>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</si>
  <si>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</si>
  <si>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</si>
  <si>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</si>
  <si>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</si>
  <si>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</si>
  <si>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</si>
  <si>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</si>
  <si>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</si>
  <si>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</si>
  <si>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</si>
  <si>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</si>
  <si>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</si>
  <si>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</si>
  <si>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</si>
  <si>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</si>
  <si>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</si>
  <si>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</si>
  <si>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</si>
  <si>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</si>
  <si>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</si>
  <si>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</si>
  <si>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</si>
  <si>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</si>
  <si>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</si>
  <si>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</si>
  <si>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</si>
  <si>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</si>
  <si>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</si>
  <si>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</si>
  <si>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</si>
  <si>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</si>
  <si>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</si>
  <si>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</si>
  <si>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</si>
  <si>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</si>
  <si>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</si>
  <si>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</si>
  <si>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</si>
  <si>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</si>
  <si>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</si>
  <si>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</si>
  <si>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</si>
  <si>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</si>
  <si>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</si>
  <si>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</si>
  <si>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</si>
  <si>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</si>
  <si>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</si>
  <si>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</si>
  <si>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</si>
  <si>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</si>
  <si>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</si>
  <si>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</si>
  <si>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</si>
  <si>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</si>
  <si>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</si>
  <si>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</si>
  <si>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</si>
  <si>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</si>
  <si>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</si>
  <si>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</si>
  <si>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</si>
  <si>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</si>
  <si>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</si>
  <si>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</si>
  <si>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</si>
  <si>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</si>
  <si>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</si>
  <si>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</si>
  <si>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</si>
  <si>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</si>
  <si>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</si>
  <si>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</si>
  <si>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</si>
  <si>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</si>
  <si>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</si>
  <si>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</si>
  <si>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</si>
  <si>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</si>
  <si>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</si>
  <si>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</si>
  <si>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</si>
  <si>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</si>
  <si>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</si>
  <si>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</si>
  <si>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</si>
  <si>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</si>
  <si>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</si>
  <si>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</si>
  <si>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</si>
  <si>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</si>
  <si>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</si>
  <si>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</si>
  <si>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</si>
  <si>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</si>
  <si>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</si>
  <si>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</si>
  <si>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</si>
  <si>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</si>
  <si>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</si>
  <si>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</si>
  <si>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</si>
  <si>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</si>
  <si>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</si>
  <si>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</si>
  <si>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</si>
  <si>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</si>
  <si>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</si>
  <si>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</si>
  <si>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</si>
  <si>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</si>
  <si>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</si>
  <si>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</si>
  <si>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</si>
  <si>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</si>
  <si>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</si>
  <si>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</si>
  <si>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</si>
  <si>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</si>
  <si>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</si>
  <si>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</si>
  <si>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</si>
  <si>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</si>
  <si>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</si>
  <si>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</si>
  <si>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</si>
  <si>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</si>
  <si>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</si>
  <si>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</si>
  <si>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</si>
  <si>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</si>
  <si>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</si>
  <si>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</si>
  <si>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</si>
  <si>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</si>
  <si>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</si>
  <si>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</si>
  <si>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</si>
  <si>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</si>
  <si>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</si>
  <si>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</si>
  <si>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</si>
  <si>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</si>
  <si>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</si>
  <si>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</si>
  <si>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</si>
  <si>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</si>
  <si>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</si>
  <si>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</si>
  <si>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</si>
  <si>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</si>
  <si>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</si>
  <si>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</si>
  <si>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</si>
  <si>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</si>
  <si>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</si>
  <si>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</si>
  <si>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</si>
  <si>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</si>
  <si>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</si>
  <si>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</si>
  <si>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</si>
  <si>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</si>
  <si>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</si>
  <si>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</si>
  <si>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</si>
  <si>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</si>
  <si>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</si>
  <si>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</si>
  <si>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</si>
  <si>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</si>
  <si>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</si>
  <si>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</si>
  <si>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</si>
  <si>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</si>
  <si>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</si>
  <si>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</si>
  <si>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</si>
  <si>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</si>
  <si>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</si>
  <si>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</si>
  <si>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</si>
  <si>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</si>
  <si>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</si>
  <si>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</si>
  <si>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</si>
  <si>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</si>
  <si>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</si>
  <si>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</si>
  <si>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</si>
  <si>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</si>
  <si>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</si>
  <si>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</si>
  <si>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</si>
  <si>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</si>
  <si>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</si>
  <si>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</si>
  <si>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</si>
  <si>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</si>
  <si>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</si>
  <si>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</si>
  <si>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</si>
  <si>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</si>
  <si>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</si>
  <si>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</si>
  <si>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</si>
  <si>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</si>
  <si>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</si>
  <si>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</si>
  <si>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</si>
  <si>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</si>
  <si>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</si>
  <si>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</si>
  <si>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</si>
  <si>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</si>
  <si>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</si>
  <si>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</si>
  <si>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</si>
  <si>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</si>
  <si>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</si>
  <si>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</si>
  <si>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</si>
  <si>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</si>
  <si>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</si>
  <si>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</si>
  <si>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</si>
  <si>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</si>
  <si>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</si>
  <si>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</si>
  <si>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</si>
  <si>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</si>
  <si>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</si>
  <si>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</si>
  <si>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</si>
  <si>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</si>
  <si>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</si>
  <si>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</si>
  <si>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</si>
  <si>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</si>
  <si>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</si>
  <si>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</si>
  <si>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</si>
  <si>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</si>
  <si>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</si>
  <si>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</si>
  <si>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</si>
  <si>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</si>
  <si>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</si>
  <si>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</si>
  <si>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</si>
  <si>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</si>
  <si>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</si>
  <si>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</si>
  <si>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</si>
  <si>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</si>
  <si>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</si>
  <si>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</si>
  <si>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</si>
  <si>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</si>
  <si>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</si>
  <si>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</si>
  <si>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</si>
  <si>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</si>
  <si>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</si>
  <si>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</si>
  <si>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</si>
  <si>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</si>
  <si>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</si>
  <si>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</si>
  <si>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</si>
  <si>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</si>
  <si>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</si>
  <si>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</si>
  <si>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</si>
  <si>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</si>
  <si>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</si>
  <si>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</si>
  <si>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</si>
  <si>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</si>
  <si>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</si>
  <si>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</si>
  <si>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</si>
  <si>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</si>
  <si>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</si>
  <si>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</si>
  <si>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</si>
  <si>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</si>
  <si>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</si>
  <si>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</si>
  <si>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</si>
  <si>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</si>
  <si>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</si>
  <si>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</si>
  <si>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</si>
  <si>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</si>
  <si>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</si>
  <si>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</si>
  <si>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</si>
  <si>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</si>
  <si>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</si>
  <si>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</si>
  <si>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</si>
  <si>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</si>
  <si>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</si>
  <si>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</si>
  <si>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</si>
  <si>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</si>
  <si>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</si>
  <si>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</si>
  <si>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</si>
  <si>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</si>
  <si>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</si>
  <si>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</si>
  <si>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</si>
  <si>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</si>
  <si>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</si>
  <si>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</si>
  <si>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</si>
  <si>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</si>
  <si>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</si>
  <si>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</si>
  <si>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</si>
  <si>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</si>
  <si>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</si>
  <si>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</si>
  <si>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</si>
  <si>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</si>
  <si>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</si>
  <si>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</si>
  <si>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</si>
  <si>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</si>
  <si>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</si>
  <si>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</si>
  <si>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</si>
  <si>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</si>
  <si>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</si>
  <si>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</si>
  <si>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</si>
  <si>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</si>
  <si>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</si>
  <si>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</si>
  <si>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</si>
  <si>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</si>
  <si>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</si>
  <si>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</si>
  <si>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</si>
  <si>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</si>
  <si>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</si>
  <si>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</si>
  <si>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</si>
  <si>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</si>
  <si>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</si>
  <si>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</si>
  <si>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</si>
  <si>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</si>
  <si>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</si>
  <si>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</si>
  <si>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</si>
  <si>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</si>
  <si>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</si>
  <si>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</si>
  <si>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</si>
  <si>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</si>
  <si>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</si>
  <si>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</si>
  <si>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</si>
  <si>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</si>
  <si>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</si>
  <si>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</si>
  <si>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</si>
  <si>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</si>
  <si>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</si>
  <si>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</si>
  <si>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</si>
  <si>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</si>
  <si>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</si>
  <si>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</si>
  <si>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</si>
  <si>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</si>
  <si>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</si>
  <si>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</si>
  <si>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</si>
  <si>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</si>
  <si>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</si>
  <si>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</si>
  <si>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</si>
  <si>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</si>
  <si>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</si>
  <si>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</si>
  <si>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</si>
  <si>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</si>
  <si>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</si>
  <si>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</si>
  <si>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</si>
  <si>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</si>
  <si>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</si>
  <si>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</si>
  <si>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</si>
  <si>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</si>
  <si>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</si>
  <si>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</si>
  <si>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</si>
  <si>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</si>
  <si>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</si>
  <si>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</si>
  <si>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</si>
  <si>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</si>
  <si>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</si>
  <si>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</si>
  <si>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</si>
  <si>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</si>
  <si>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</si>
  <si>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</si>
  <si>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</si>
  <si>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</si>
  <si>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</si>
  <si>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</si>
  <si>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</si>
  <si>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</si>
  <si>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</si>
  <si>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</si>
  <si>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</si>
  <si>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</si>
  <si>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</si>
  <si>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</si>
  <si>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</si>
  <si>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</si>
  <si>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</si>
  <si>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</si>
  <si>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</si>
  <si>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</si>
  <si>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</si>
  <si>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</si>
  <si>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</si>
  <si>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</si>
  <si>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</si>
  <si>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</si>
  <si>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</si>
  <si>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</si>
  <si>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</si>
  <si>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</si>
  <si>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</si>
  <si>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</si>
  <si>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</si>
  <si>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</si>
  <si>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</si>
  <si>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</si>
  <si>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</si>
  <si>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</si>
  <si>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</si>
  <si>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</si>
  <si>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</si>
  <si>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</si>
  <si>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</si>
  <si>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</si>
  <si>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</si>
  <si>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</si>
  <si>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</si>
  <si>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</si>
  <si>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</si>
  <si>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</si>
  <si>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</si>
  <si>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</si>
  <si>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</si>
  <si>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</si>
  <si>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</si>
  <si>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</si>
  <si>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</si>
  <si>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</si>
  <si>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</si>
  <si>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</si>
  <si>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</si>
  <si>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</si>
  <si>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</si>
  <si>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</si>
  <si>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</si>
  <si>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</si>
  <si>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</si>
  <si>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</si>
  <si>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</si>
  <si>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</si>
  <si>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</si>
  <si>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</si>
  <si>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</si>
  <si>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</si>
  <si>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</si>
  <si>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</si>
  <si>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</si>
  <si>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</si>
  <si>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</si>
  <si>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</si>
  <si>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</si>
  <si>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</si>
  <si>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</si>
  <si>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</si>
  <si>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</si>
  <si>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</si>
  <si>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</si>
  <si>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</si>
  <si>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</si>
  <si>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</si>
  <si>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</si>
  <si>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</si>
  <si>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</si>
  <si>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</si>
  <si>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</si>
  <si>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</si>
  <si>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</si>
  <si>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</si>
  <si>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</si>
  <si>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</si>
  <si>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</si>
  <si>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</si>
  <si>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</si>
  <si>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</si>
  <si>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</si>
  <si>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</si>
  <si>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</si>
  <si>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</si>
  <si>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</si>
  <si>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</si>
  <si>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</si>
  <si>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</si>
  <si>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</si>
  <si>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</si>
  <si>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</si>
  <si>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</si>
  <si>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</si>
  <si>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</si>
  <si>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</si>
  <si>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</si>
  <si>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</si>
  <si>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</si>
  <si>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</si>
  <si>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</si>
  <si>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</si>
  <si>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</si>
  <si>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</si>
  <si>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</si>
  <si>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</si>
  <si>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</si>
  <si>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</si>
  <si>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</si>
  <si>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</si>
  <si>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</si>
  <si>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</si>
  <si>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</si>
  <si>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</si>
  <si>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</si>
  <si>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</si>
  <si>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</si>
  <si>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</si>
  <si>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</si>
  <si>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</si>
  <si>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</si>
  <si>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</si>
  <si>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</si>
  <si>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</si>
  <si>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</si>
  <si>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</si>
  <si>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</si>
  <si>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</si>
  <si>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</si>
  <si>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</si>
  <si>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</si>
  <si>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</si>
  <si>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</si>
  <si>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</si>
  <si>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</si>
  <si>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</si>
  <si>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</si>
  <si>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</si>
  <si>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</si>
  <si>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</si>
  <si>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</si>
  <si>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</si>
  <si>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</si>
  <si>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</si>
  <si>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</si>
  <si>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</si>
  <si>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</si>
  <si>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</si>
  <si>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</si>
  <si>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</si>
  <si>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</si>
  <si>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</si>
  <si>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</si>
  <si>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</si>
  <si>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</si>
  <si>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</si>
  <si>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</si>
  <si>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</si>
  <si>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</si>
  <si>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</si>
  <si>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</si>
  <si>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</si>
  <si>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</si>
  <si>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</si>
  <si>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</si>
  <si>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</si>
  <si>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</si>
  <si>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</si>
  <si>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</si>
  <si>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</si>
  <si>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</si>
  <si>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</si>
  <si>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</si>
  <si>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</si>
  <si>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</si>
  <si>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</si>
  <si>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</si>
  <si>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</si>
  <si>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</si>
  <si>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</si>
  <si>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</si>
  <si>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</si>
  <si>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</si>
  <si>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</si>
  <si>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</si>
  <si>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</si>
  <si>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</si>
  <si>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</si>
  <si>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</si>
  <si>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</si>
  <si>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</si>
  <si>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</si>
  <si>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</si>
  <si>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</si>
  <si>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</si>
  <si>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</si>
  <si>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</si>
  <si>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</si>
  <si>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</si>
  <si>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</si>
  <si>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</si>
  <si>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</si>
  <si>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</si>
  <si>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</si>
  <si>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</si>
  <si>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</si>
  <si>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</si>
  <si>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</si>
  <si>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</si>
  <si>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</si>
  <si>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</si>
  <si>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</si>
  <si>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</si>
  <si>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</si>
  <si>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</si>
  <si>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</si>
  <si>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</si>
  <si>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</si>
  <si>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</si>
  <si>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</si>
  <si>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</si>
  <si>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</si>
  <si>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</si>
  <si>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</si>
  <si>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</si>
  <si>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</si>
  <si>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</si>
  <si>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</si>
  <si>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</si>
  <si>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</si>
  <si>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</si>
  <si>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</si>
  <si>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</si>
  <si>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</si>
  <si>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</si>
  <si>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</si>
  <si>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</si>
  <si>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</si>
  <si>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</si>
  <si>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</si>
  <si>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</si>
  <si>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</si>
  <si>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</si>
  <si>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</si>
  <si>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</si>
  <si>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</si>
  <si>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</si>
  <si>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</si>
  <si>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</si>
  <si>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</si>
  <si>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</si>
  <si>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</si>
  <si>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</si>
  <si>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</si>
  <si>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</si>
  <si>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</si>
  <si>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</si>
  <si>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</si>
  <si>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</si>
  <si>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</si>
  <si>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</si>
  <si>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</si>
  <si>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</si>
  <si>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</si>
  <si>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</si>
  <si>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</si>
  <si>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</si>
  <si>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</si>
  <si>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</si>
  <si>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</si>
  <si>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</si>
  <si>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</si>
  <si>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</si>
  <si>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</si>
  <si>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</si>
  <si>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</si>
  <si>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</si>
  <si>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</si>
  <si>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</si>
  <si>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</si>
  <si>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</si>
  <si>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</si>
  <si>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</si>
  <si>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</si>
  <si>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</si>
  <si>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</si>
  <si>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</si>
  <si>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</si>
  <si>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</si>
  <si>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</si>
  <si>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</si>
  <si>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</si>
  <si>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</si>
  <si>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</si>
  <si>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</si>
  <si>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</si>
  <si>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</si>
  <si>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</si>
  <si>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</si>
  <si>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</si>
  <si>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</si>
  <si>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</si>
  <si>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</si>
  <si>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</si>
  <si>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</si>
  <si>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</si>
  <si>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</si>
  <si>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</si>
  <si>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</si>
  <si>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</si>
  <si>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</si>
  <si>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</si>
  <si>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</si>
  <si>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</si>
  <si>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</si>
  <si>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</si>
  <si>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</si>
  <si>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</si>
  <si>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</si>
  <si>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</si>
  <si>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</si>
  <si>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</si>
  <si>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</si>
  <si>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</si>
  <si>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</si>
  <si>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</si>
  <si>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</si>
  <si>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</si>
  <si>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</si>
  <si>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</si>
  <si>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</si>
  <si>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</si>
  <si>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</si>
  <si>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</si>
  <si>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</si>
  <si>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</si>
  <si>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</si>
  <si>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</si>
  <si>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</si>
  <si>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</si>
  <si>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</si>
  <si>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</si>
  <si>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</si>
  <si>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</si>
  <si>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</si>
  <si>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</si>
  <si>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</si>
  <si>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</si>
  <si>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</si>
  <si>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</si>
  <si>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</si>
  <si>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</si>
  <si>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</si>
  <si>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</si>
  <si>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</si>
  <si>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</si>
  <si>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</si>
  <si>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</si>
  <si>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</si>
  <si>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</si>
  <si>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</si>
  <si>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</si>
  <si>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</si>
  <si>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</si>
  <si>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</si>
  <si>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</si>
  <si>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</si>
  <si>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</si>
  <si>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</si>
  <si>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</si>
  <si>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</si>
  <si>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</si>
  <si>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</si>
  <si>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</si>
  <si>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</si>
  <si>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</si>
  <si>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</si>
  <si>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</si>
  <si>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</si>
  <si>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</si>
  <si>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</si>
  <si>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</si>
  <si>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</si>
  <si>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</si>
  <si>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</si>
  <si>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</si>
  <si>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</si>
  <si>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</si>
  <si>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</si>
  <si>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</si>
  <si>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</si>
  <si>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</si>
  <si>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</si>
  <si>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</si>
  <si>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</si>
  <si>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</si>
  <si>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</si>
  <si>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</si>
  <si>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</si>
  <si>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</si>
  <si>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</si>
  <si>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</si>
  <si>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</si>
  <si>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</si>
  <si>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</si>
  <si>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</si>
  <si>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</si>
  <si>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</si>
  <si>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</si>
  <si>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</si>
  <si>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</si>
  <si>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</si>
  <si>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</si>
  <si>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</si>
  <si>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</si>
  <si>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</si>
  <si>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</si>
  <si>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</si>
  <si>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</si>
  <si>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</si>
  <si>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</si>
  <si>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</si>
  <si>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</si>
  <si>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</si>
  <si>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</si>
  <si>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</si>
  <si>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</si>
  <si>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</si>
  <si>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</si>
  <si>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</si>
  <si>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</si>
  <si>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</si>
  <si>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</si>
  <si>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</si>
  <si>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</si>
  <si>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</si>
  <si>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</si>
  <si>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</si>
  <si>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</si>
  <si>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</si>
  <si>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</si>
  <si>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</si>
  <si>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</si>
  <si>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</si>
  <si>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</si>
  <si>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</si>
  <si>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</si>
  <si>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</si>
  <si>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</si>
  <si>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</si>
  <si>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</si>
  <si>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</si>
  <si>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</si>
  <si>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</si>
  <si>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</si>
  <si>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</si>
  <si>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</si>
  <si>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</si>
  <si>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</si>
  <si>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</si>
  <si>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</si>
  <si>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</si>
  <si>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</si>
  <si>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</si>
  <si>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</si>
  <si>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</si>
  <si>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</si>
  <si>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</si>
  <si>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</si>
  <si>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</si>
  <si>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</si>
  <si>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</si>
  <si>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</si>
  <si>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</si>
  <si>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</si>
  <si>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</si>
  <si>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</si>
  <si>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</si>
  <si>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</si>
  <si>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</si>
  <si>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</si>
  <si>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</si>
  <si>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</si>
  <si>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</si>
  <si>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</si>
  <si>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</si>
  <si>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</si>
  <si>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</si>
  <si>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</si>
  <si>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</si>
  <si>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</si>
  <si>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</si>
  <si>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</si>
  <si>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</si>
  <si>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</si>
  <si>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</si>
  <si>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</si>
  <si>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</si>
  <si>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</si>
  <si>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</si>
  <si>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</si>
  <si>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</si>
  <si>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</si>
  <si>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</si>
  <si>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</si>
  <si>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</si>
  <si>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</si>
  <si>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</si>
  <si>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</si>
  <si>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</si>
  <si>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</si>
  <si>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</si>
  <si>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</si>
  <si>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</si>
  <si>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</si>
  <si>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</si>
  <si>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</si>
  <si>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</si>
  <si>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</si>
  <si>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</si>
  <si>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</si>
  <si>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</si>
  <si>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</si>
  <si>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</si>
  <si>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</si>
  <si>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</si>
  <si>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</si>
  <si>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</si>
  <si>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</si>
  <si>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</si>
  <si>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</si>
  <si>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</si>
  <si>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</si>
  <si>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</si>
  <si>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</si>
  <si>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</si>
  <si>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</si>
  <si>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</si>
  <si>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</si>
  <si>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</si>
  <si>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</si>
  <si>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</si>
  <si>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</si>
  <si>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</si>
  <si>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</si>
  <si>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</si>
  <si>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</si>
  <si>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</si>
  <si>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</si>
  <si>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</si>
  <si>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</si>
  <si>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</si>
  <si>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</si>
  <si>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</si>
  <si>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</si>
  <si>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</si>
  <si>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</si>
  <si>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</si>
  <si>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</si>
  <si>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</si>
  <si>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</si>
  <si>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</si>
  <si>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</si>
  <si>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</si>
  <si>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</si>
  <si>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</si>
  <si>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</si>
  <si>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</si>
  <si>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</si>
  <si>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</si>
  <si>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</si>
  <si>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</si>
  <si>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</si>
  <si>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</si>
  <si>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</si>
  <si>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</si>
  <si>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</si>
  <si>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</si>
  <si>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</si>
  <si>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</si>
  <si>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</si>
  <si>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</si>
  <si>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</si>
  <si>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</si>
  <si>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</si>
  <si>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</si>
  <si>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</si>
  <si>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</si>
  <si>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</si>
  <si>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</si>
  <si>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</si>
  <si>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</si>
  <si>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</si>
  <si>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</si>
  <si>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</si>
  <si>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</si>
  <si>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</si>
  <si>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</si>
  <si>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</si>
  <si>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</si>
  <si>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</si>
  <si>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</si>
  <si>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</si>
  <si>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</si>
  <si>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</si>
  <si>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</si>
  <si>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</si>
  <si>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</si>
  <si>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</si>
  <si>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</si>
  <si>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</si>
  <si>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</si>
  <si>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</si>
  <si>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</si>
  <si>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</si>
  <si>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</si>
  <si>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</si>
  <si>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</si>
  <si>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</si>
  <si>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</si>
  <si>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</si>
  <si>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</si>
  <si>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</si>
  <si>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</si>
  <si>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</si>
  <si>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</si>
  <si>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</si>
  <si>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</si>
  <si>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</si>
  <si>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</si>
  <si>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</si>
  <si>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</si>
  <si>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</si>
  <si>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</si>
  <si>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</si>
  <si>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</si>
  <si>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</si>
  <si>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</si>
  <si>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</si>
  <si>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</si>
  <si>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</si>
  <si>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</si>
  <si>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</si>
  <si>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</si>
  <si>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</si>
  <si>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</si>
  <si>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</si>
  <si>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</si>
  <si>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</si>
  <si>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</si>
  <si>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</si>
  <si>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</si>
  <si>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</si>
  <si>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</si>
  <si>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</si>
  <si>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</si>
  <si>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</si>
  <si>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</si>
  <si>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</si>
  <si>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</si>
  <si>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</si>
  <si>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</si>
  <si>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</si>
  <si>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</si>
  <si>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</si>
  <si>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</si>
  <si>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</si>
  <si>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</si>
  <si>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</si>
  <si>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</si>
  <si>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</si>
  <si>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</si>
  <si>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</si>
  <si>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</si>
  <si>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</si>
  <si>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</si>
  <si>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</si>
  <si>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</si>
  <si>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</si>
  <si>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</si>
  <si>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</si>
  <si>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</si>
  <si>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</si>
  <si>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</si>
  <si>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</si>
  <si>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</si>
  <si>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</si>
  <si>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</si>
  <si>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</si>
  <si>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</si>
  <si>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</si>
  <si>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</si>
  <si>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</si>
  <si>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</si>
  <si>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</si>
  <si>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</si>
  <si>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</si>
  <si>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</si>
  <si>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</si>
  <si>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</si>
  <si>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</si>
  <si>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</si>
  <si>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</si>
  <si>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</si>
  <si>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</si>
  <si>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</si>
  <si>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</si>
  <si>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</si>
  <si>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</si>
  <si>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</si>
  <si>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</si>
  <si>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</si>
  <si>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</si>
  <si>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</si>
  <si>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</si>
  <si>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</si>
  <si>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</si>
  <si>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</si>
  <si>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</si>
  <si>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</si>
  <si>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</si>
  <si>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</si>
  <si>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</si>
  <si>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</si>
  <si>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</si>
  <si>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</si>
  <si>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</si>
  <si>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</si>
  <si>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</si>
  <si>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</si>
  <si>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</si>
  <si>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</si>
  <si>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</si>
  <si>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</si>
  <si>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</si>
  <si>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</si>
  <si>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</si>
  <si>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</si>
  <si>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</si>
  <si>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</si>
  <si>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</si>
  <si>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</si>
  <si>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</si>
  <si>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</si>
  <si>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</si>
  <si>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</si>
  <si>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</si>
  <si>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</si>
  <si>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</si>
  <si>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</si>
  <si>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</si>
  <si>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</si>
  <si>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</si>
  <si>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</si>
  <si>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</si>
  <si>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</si>
  <si>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</si>
  <si>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</si>
  <si>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</si>
  <si>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</si>
  <si>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</si>
  <si>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</si>
  <si>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</si>
  <si>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</si>
  <si>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</si>
  <si>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</si>
  <si>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</si>
  <si>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</si>
  <si>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</si>
  <si>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</si>
  <si>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</si>
  <si>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</si>
  <si>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</si>
  <si>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</si>
  <si>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</si>
  <si>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</si>
  <si>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</si>
  <si>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</si>
  <si>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</si>
  <si>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</si>
  <si>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</si>
  <si>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</si>
  <si>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</si>
  <si>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</si>
  <si>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</si>
  <si>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</si>
  <si>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</si>
  <si>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</si>
  <si>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</si>
  <si>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</si>
  <si>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</si>
  <si>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</si>
  <si>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</si>
  <si>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</si>
  <si>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</si>
  <si>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</si>
  <si>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</si>
  <si>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</si>
  <si>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</si>
  <si>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</si>
  <si>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</si>
  <si>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</si>
  <si>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</si>
  <si>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</si>
  <si>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</si>
  <si>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</si>
  <si>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</si>
  <si>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</si>
  <si>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</si>
  <si>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</si>
  <si>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</si>
  <si>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</si>
  <si>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</si>
  <si>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</si>
  <si>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</si>
  <si>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</si>
  <si>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</si>
  <si>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</si>
  <si>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</si>
  <si>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</si>
  <si>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</si>
  <si>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</si>
  <si>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</si>
  <si>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</si>
  <si>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</si>
  <si>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</si>
  <si>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</si>
  <si>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</si>
  <si>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</si>
  <si>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</si>
  <si>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</si>
  <si>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</si>
  <si>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</si>
  <si>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</si>
  <si>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</si>
  <si>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</si>
  <si>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</si>
  <si>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</si>
  <si>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</si>
  <si>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</si>
  <si>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</si>
  <si>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</si>
  <si>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</si>
  <si>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</si>
  <si>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</si>
  <si>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</si>
  <si>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</si>
  <si>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</si>
  <si>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</si>
  <si>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</si>
  <si>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</si>
  <si>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</si>
  <si>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</si>
  <si>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</si>
  <si>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</si>
  <si>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</si>
  <si>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</si>
  <si>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</si>
  <si>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</si>
  <si>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</si>
  <si>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</si>
  <si>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</si>
  <si>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</si>
  <si>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</si>
  <si>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</si>
  <si>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</si>
  <si>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</si>
  <si>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</si>
  <si>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</si>
  <si>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</si>
  <si>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</si>
  <si>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</si>
  <si>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</si>
  <si>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</si>
  <si>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</si>
  <si>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</si>
  <si>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</si>
  <si>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</si>
  <si>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</si>
  <si>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</si>
  <si>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</si>
  <si>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</si>
  <si>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</si>
  <si>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</si>
  <si>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</si>
  <si>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</si>
  <si>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</si>
  <si>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</si>
  <si>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</si>
  <si>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</si>
  <si>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</si>
  <si>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</si>
  <si>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</si>
  <si>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</si>
  <si>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</si>
  <si>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</si>
  <si>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</si>
  <si>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</si>
  <si>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</si>
  <si>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</si>
  <si>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</si>
  <si>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</si>
  <si>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</si>
  <si>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</si>
  <si>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</si>
  <si>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</si>
  <si>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</si>
  <si>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</si>
  <si>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</si>
  <si>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</si>
  <si>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</si>
  <si>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</si>
  <si>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</si>
  <si>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</si>
  <si>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</si>
  <si>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</si>
  <si>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</si>
  <si>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</si>
  <si>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</si>
  <si>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</si>
  <si>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</si>
  <si>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</si>
  <si>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</si>
  <si>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</si>
  <si>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</si>
  <si>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</si>
  <si>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</si>
  <si>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</si>
  <si>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</si>
  <si>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</si>
  <si>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</si>
  <si>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</si>
  <si>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</si>
  <si>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</si>
  <si>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</si>
  <si>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</si>
  <si>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</si>
  <si>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</si>
  <si>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</si>
  <si>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</si>
  <si>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</si>
  <si>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</si>
  <si>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</si>
  <si>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</si>
  <si>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</si>
  <si>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</si>
  <si>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</si>
  <si>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</si>
  <si>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</si>
  <si>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</si>
  <si>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</si>
  <si>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</si>
  <si>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</si>
  <si>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</si>
  <si>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</si>
  <si>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</si>
  <si>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</si>
  <si>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</si>
  <si>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</si>
  <si>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</si>
  <si>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</si>
  <si>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</si>
  <si>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</si>
  <si>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</si>
  <si>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</si>
  <si>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</si>
  <si>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</si>
  <si>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</si>
  <si>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</si>
  <si>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</si>
  <si>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</si>
  <si>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</si>
  <si>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</si>
  <si>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</si>
  <si>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</si>
  <si>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</si>
  <si>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</si>
  <si>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</si>
  <si>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</si>
  <si>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</si>
  <si>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</si>
  <si>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</si>
  <si>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</si>
  <si>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</si>
  <si>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</si>
  <si>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</si>
  <si>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</si>
  <si>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</si>
  <si>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</si>
  <si>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</si>
  <si>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</si>
  <si>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</si>
  <si>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</si>
  <si>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</si>
  <si>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</si>
  <si>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</si>
  <si>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</si>
  <si>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</si>
  <si>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</si>
  <si>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</si>
  <si>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</si>
  <si>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</si>
  <si>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</si>
  <si>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</si>
  <si>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</si>
  <si>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</si>
  <si>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</si>
  <si>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</si>
  <si>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</si>
  <si>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</si>
  <si>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</si>
  <si>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</si>
  <si>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</si>
  <si>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</si>
  <si>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</si>
  <si>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</si>
  <si>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</si>
  <si>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</si>
  <si>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</si>
  <si>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</si>
  <si>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</si>
  <si>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</si>
  <si>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</si>
  <si>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</si>
  <si>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</si>
  <si>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</si>
  <si>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</si>
  <si>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</si>
  <si>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</si>
  <si>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</si>
  <si>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</si>
  <si>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</si>
  <si>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</si>
  <si>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</si>
  <si>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</si>
  <si>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</si>
  <si>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</si>
  <si>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</si>
  <si>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</si>
  <si>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</si>
  <si>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</si>
  <si>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</si>
  <si>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</si>
  <si>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</si>
  <si>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</si>
  <si>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</si>
  <si>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</si>
  <si>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</si>
  <si>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</si>
  <si>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</si>
  <si>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</si>
  <si>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</si>
  <si>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</si>
  <si>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</si>
  <si>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</si>
  <si>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</si>
  <si>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</si>
  <si>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</si>
  <si>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</si>
  <si>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</si>
  <si>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</si>
  <si>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</si>
  <si>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</si>
  <si>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</si>
  <si>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</si>
  <si>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</si>
  <si>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</si>
  <si>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</si>
  <si>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</si>
  <si>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</si>
  <si>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</si>
  <si>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</si>
  <si>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</si>
  <si>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</si>
  <si>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</si>
  <si>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</si>
  <si>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</si>
  <si>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</si>
  <si>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</si>
  <si>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</si>
  <si>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</si>
  <si>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</si>
  <si>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</si>
  <si>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</si>
  <si>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</si>
  <si>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</si>
  <si>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</si>
  <si>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</si>
  <si>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</si>
  <si>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</si>
  <si>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</si>
  <si>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</si>
  <si>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</si>
  <si>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</si>
  <si>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</si>
  <si>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</si>
  <si>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</si>
  <si>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</si>
  <si>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</si>
  <si>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</si>
  <si>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</si>
  <si>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</si>
  <si>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</si>
  <si>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</si>
  <si>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</si>
  <si>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</si>
  <si>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</si>
  <si>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</si>
  <si>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</si>
  <si>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</si>
  <si>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</si>
  <si>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</si>
  <si>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</si>
  <si>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</si>
  <si>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</si>
  <si>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</si>
  <si>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</si>
  <si>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</si>
  <si>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</si>
  <si>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</si>
  <si>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</si>
  <si>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</si>
  <si>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</si>
  <si>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</si>
  <si>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</si>
  <si>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</si>
  <si>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</si>
  <si>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</si>
  <si>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</si>
  <si>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</si>
  <si>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</si>
  <si>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</si>
  <si>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</si>
  <si>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</si>
  <si>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</si>
  <si>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</si>
  <si>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</si>
  <si>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</si>
  <si>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</si>
  <si>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</si>
  <si>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</si>
  <si>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</si>
  <si>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</si>
  <si>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</si>
  <si>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</si>
  <si>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</si>
  <si>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</si>
  <si>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</si>
  <si>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</si>
  <si>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</si>
  <si>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</si>
  <si>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</si>
  <si>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</si>
  <si>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</si>
  <si>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</si>
  <si>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</si>
  <si>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</si>
  <si>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</si>
  <si>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</si>
  <si>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</si>
  <si>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</si>
  <si>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</si>
  <si>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</si>
  <si>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</si>
  <si>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</si>
  <si>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</si>
  <si>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</si>
  <si>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</si>
  <si>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</si>
  <si>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</si>
  <si>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</si>
  <si>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</si>
  <si>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</si>
  <si>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</si>
  <si>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</si>
  <si>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</si>
  <si>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</si>
  <si>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</si>
  <si>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</si>
  <si>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</si>
  <si>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</si>
  <si>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</si>
  <si>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</si>
  <si>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</si>
  <si>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</si>
  <si>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</si>
  <si>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</si>
  <si>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</si>
  <si>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</si>
  <si>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</si>
  <si>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</si>
  <si>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</si>
  <si>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</si>
  <si>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</si>
  <si>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</si>
  <si>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</si>
  <si>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</si>
  <si>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</si>
  <si>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</si>
  <si>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</si>
  <si>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</si>
  <si>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</si>
  <si>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</si>
  <si>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</si>
  <si>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</si>
  <si>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</si>
  <si>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</si>
  <si>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</si>
  <si>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</si>
  <si>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</si>
  <si>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</si>
  <si>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</si>
  <si>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</si>
  <si>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</si>
  <si>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</si>
  <si>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</si>
  <si>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</si>
  <si>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</si>
  <si>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</si>
  <si>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</si>
  <si>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</si>
  <si>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</si>
  <si>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</si>
  <si>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</si>
  <si>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</si>
  <si>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</si>
  <si>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</si>
  <si>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</si>
  <si>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</si>
  <si>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</si>
  <si>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</si>
  <si>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</si>
  <si>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</si>
  <si>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</si>
  <si>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</si>
  <si>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</si>
  <si>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</si>
  <si>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</si>
  <si>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</si>
  <si>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</si>
  <si>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</si>
  <si>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</si>
  <si>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</si>
  <si>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</si>
  <si>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</si>
  <si>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</si>
  <si>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</si>
  <si>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</si>
  <si>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</si>
  <si>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</si>
  <si>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</si>
  <si>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</si>
  <si>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</si>
  <si>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</si>
  <si>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</si>
  <si>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</si>
  <si>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</si>
  <si>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</si>
  <si>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</si>
  <si>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</si>
  <si>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</si>
  <si>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</si>
  <si>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</si>
  <si>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</si>
  <si>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</si>
  <si>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</si>
  <si>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</si>
  <si>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</si>
  <si>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</si>
  <si>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</si>
  <si>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</si>
  <si>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</si>
  <si>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</si>
  <si>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</si>
  <si>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</si>
  <si>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</si>
  <si>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</si>
  <si>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</si>
  <si>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</si>
  <si>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</si>
  <si>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</si>
  <si>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</si>
  <si>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</si>
  <si>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</si>
  <si>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</si>
  <si>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</si>
  <si>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</si>
  <si>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</si>
  <si>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</si>
  <si>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</si>
  <si>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</si>
  <si>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</si>
  <si>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</si>
  <si>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</si>
  <si>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</si>
  <si>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</si>
  <si>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</si>
  <si>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</si>
  <si>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</si>
  <si>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</si>
  <si>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</si>
  <si>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</si>
  <si>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</si>
  <si>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</si>
  <si>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</si>
  <si>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</si>
  <si>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</si>
  <si>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</si>
  <si>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</si>
  <si>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</si>
  <si>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</si>
  <si>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</si>
  <si>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</si>
  <si>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</si>
  <si>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</si>
  <si>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</si>
  <si>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</si>
  <si>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</si>
  <si>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</si>
  <si>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</si>
  <si>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</si>
  <si>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</si>
  <si>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</si>
  <si>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</si>
  <si>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</si>
  <si>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</si>
  <si>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</si>
  <si>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</si>
  <si>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</si>
  <si>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</si>
  <si>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</si>
  <si>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</si>
  <si>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</si>
  <si>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</si>
  <si>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</si>
  <si>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</si>
  <si>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</si>
  <si>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</si>
  <si>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</si>
  <si>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</si>
  <si>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</si>
  <si>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</si>
  <si>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</si>
  <si>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</si>
  <si>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</si>
  <si>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</si>
  <si>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</si>
  <si>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</si>
  <si>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</si>
  <si>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</si>
  <si>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</si>
  <si>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</si>
  <si>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</si>
  <si>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</si>
  <si>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</si>
  <si>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</si>
  <si>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</si>
  <si>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</si>
  <si>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</si>
  <si>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</si>
  <si>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</si>
  <si>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</si>
  <si>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</si>
  <si>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</si>
  <si>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</si>
  <si>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</si>
  <si>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</si>
  <si>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</si>
  <si>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</si>
  <si>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</si>
  <si>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</si>
  <si>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</si>
  <si>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</si>
  <si>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</si>
  <si>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</si>
  <si>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</si>
  <si>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</si>
  <si>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</si>
  <si>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</si>
  <si>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</si>
  <si>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</si>
  <si>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</si>
  <si>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</si>
  <si>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</si>
  <si>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</si>
  <si>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</si>
  <si>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</si>
  <si>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</si>
  <si>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</si>
  <si>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</si>
  <si>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</si>
  <si>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</si>
  <si>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</si>
  <si>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</si>
  <si>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</si>
  <si>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</si>
  <si>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</si>
  <si>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</si>
  <si>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</si>
  <si>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</si>
  <si>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</si>
  <si>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</si>
  <si>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</si>
  <si>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</si>
  <si>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</si>
  <si>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</si>
  <si>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</si>
  <si>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</si>
  <si>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</si>
  <si>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</si>
  <si>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</si>
  <si>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</si>
  <si>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</si>
  <si>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</si>
  <si>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</si>
  <si>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</si>
  <si>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</si>
  <si>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</si>
  <si>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</si>
  <si>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</si>
  <si>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</si>
  <si>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</si>
  <si>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</si>
  <si>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</si>
  <si>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</si>
  <si>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</si>
  <si>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</si>
  <si>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</si>
  <si>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</si>
  <si>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</si>
  <si>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</si>
  <si>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</si>
  <si>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</si>
  <si>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</si>
  <si>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</si>
  <si>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</si>
  <si>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</si>
  <si>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</si>
  <si>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</si>
  <si>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</si>
  <si>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</si>
  <si>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</si>
  <si>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</si>
  <si>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</si>
  <si>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</si>
  <si>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</si>
  <si>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</si>
  <si>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</si>
  <si>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</si>
  <si>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</si>
  <si>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</si>
  <si>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</si>
  <si>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</si>
  <si>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</si>
  <si>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</si>
  <si>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</si>
  <si>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</si>
  <si>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</si>
  <si>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</si>
  <si>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</si>
  <si>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</si>
  <si>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</si>
  <si>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</si>
  <si>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</si>
  <si>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</si>
  <si>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</si>
  <si>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</si>
  <si>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</si>
  <si>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</si>
  <si>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</si>
  <si>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</si>
  <si>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</si>
  <si>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</si>
  <si>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</si>
  <si>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</si>
  <si>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</si>
  <si>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</si>
  <si>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</si>
  <si>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</si>
  <si>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</si>
  <si>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</si>
  <si>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</si>
  <si>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</si>
  <si>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</si>
  <si>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</si>
  <si>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</si>
  <si>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</si>
  <si>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</si>
  <si>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</si>
  <si>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</si>
  <si>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</si>
  <si>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</si>
  <si>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</si>
  <si>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</si>
  <si>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</si>
  <si>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</si>
  <si>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</si>
  <si>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</si>
  <si>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</si>
  <si>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</si>
  <si>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</si>
  <si>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</si>
  <si>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</si>
  <si>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</si>
  <si>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</si>
  <si>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</si>
  <si>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</si>
  <si>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</si>
  <si>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</si>
  <si>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</si>
  <si>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</si>
  <si>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</si>
  <si>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</si>
  <si>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</si>
  <si>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</si>
  <si>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</si>
  <si>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</si>
  <si>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</si>
  <si>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</si>
  <si>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</si>
  <si>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</si>
  <si>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</si>
  <si>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</si>
  <si>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</si>
  <si>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</si>
  <si>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</si>
  <si>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</si>
  <si>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</si>
  <si>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</si>
  <si>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</si>
  <si>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</si>
  <si>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</si>
  <si>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</si>
  <si>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</si>
  <si>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</si>
  <si>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</si>
  <si>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</si>
  <si>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</si>
  <si>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</si>
  <si>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</si>
  <si>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</si>
  <si>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</si>
  <si>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</si>
  <si>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</si>
  <si>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</si>
  <si>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</si>
  <si>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</si>
  <si>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</si>
  <si>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</si>
  <si>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</si>
  <si>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</si>
  <si>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</si>
  <si>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</si>
  <si>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</si>
  <si>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</si>
  <si>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</si>
  <si>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</si>
  <si>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</si>
  <si>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</si>
  <si>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</si>
  <si>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</si>
  <si>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</si>
  <si>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</si>
  <si>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</si>
  <si>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</si>
  <si>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</si>
  <si>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</si>
  <si>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</si>
  <si>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</si>
  <si>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</si>
  <si>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</si>
  <si>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</si>
  <si>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</si>
  <si>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</si>
  <si>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</si>
  <si>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</si>
  <si>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</si>
  <si>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</si>
  <si>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</si>
  <si>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</si>
  <si>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</si>
  <si>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</si>
  <si>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</si>
  <si>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</si>
  <si>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</si>
  <si>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</si>
  <si>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</si>
  <si>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</si>
  <si>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</si>
  <si>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</si>
  <si>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</si>
  <si>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</si>
  <si>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</si>
  <si>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</si>
  <si>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</si>
  <si>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</si>
  <si>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</si>
  <si>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</si>
  <si>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</si>
  <si>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</si>
  <si>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</si>
  <si>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</si>
  <si>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</si>
  <si>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</si>
  <si>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</si>
  <si>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</si>
  <si>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</si>
  <si>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</si>
  <si>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</si>
  <si>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</si>
  <si>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</si>
  <si>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</si>
  <si>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</si>
  <si>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</si>
  <si>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</si>
  <si>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</si>
  <si>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</si>
  <si>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</si>
  <si>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</si>
  <si>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</si>
  <si>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</si>
  <si>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</si>
  <si>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</si>
  <si>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</si>
  <si>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</si>
  <si>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</si>
  <si>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</si>
  <si>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</si>
  <si>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</si>
  <si>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</si>
  <si>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</si>
  <si>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</si>
  <si>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</si>
  <si>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</si>
  <si>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</si>
  <si>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</si>
  <si>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</si>
  <si>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</si>
  <si>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</si>
  <si>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</si>
  <si>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</si>
  <si>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</si>
  <si>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</si>
  <si>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</si>
  <si>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</si>
  <si>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</si>
  <si>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</si>
  <si>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</si>
  <si>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</si>
  <si>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</si>
  <si>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</si>
  <si>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</si>
  <si>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</si>
  <si>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</si>
  <si>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</si>
  <si>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</si>
  <si>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</si>
  <si>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</si>
  <si>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</si>
  <si>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</si>
  <si>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</si>
  <si>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</si>
  <si>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</si>
  <si>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</si>
  <si>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</si>
  <si>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</si>
  <si>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</si>
  <si>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</si>
  <si>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</si>
  <si>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</si>
  <si>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</si>
  <si>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</si>
  <si>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</si>
  <si>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</si>
  <si>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</si>
  <si>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</si>
  <si>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</si>
  <si>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</si>
  <si>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</si>
  <si>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</si>
  <si>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</si>
  <si>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</si>
  <si>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</si>
  <si>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</si>
  <si>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</si>
  <si>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</si>
  <si>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</si>
  <si>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</si>
  <si>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</si>
  <si>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</si>
  <si>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</si>
  <si>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</si>
  <si>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</si>
  <si>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</si>
  <si>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</si>
  <si>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</si>
  <si>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</si>
  <si>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</si>
  <si>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</si>
  <si>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</si>
  <si>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</si>
  <si>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</si>
  <si>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</si>
  <si>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</si>
  <si>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</si>
  <si>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</si>
  <si>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</si>
  <si>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</si>
  <si>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</si>
  <si>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</si>
  <si>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</si>
  <si>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</si>
  <si>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</si>
  <si>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</si>
  <si>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</si>
  <si>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</si>
  <si>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</si>
  <si>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</si>
  <si>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</si>
  <si>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</si>
  <si>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</si>
  <si>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</si>
  <si>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</si>
  <si>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</si>
  <si>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</si>
  <si>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</si>
  <si>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</si>
  <si>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</si>
  <si>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</si>
  <si>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</si>
  <si>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</si>
  <si>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</si>
  <si>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</si>
  <si>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</si>
  <si>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</si>
  <si>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</si>
  <si>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</si>
  <si>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</si>
  <si>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</si>
  <si>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</si>
  <si>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</si>
  <si>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</si>
  <si>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</si>
  <si>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</si>
  <si>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</si>
  <si>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</si>
  <si>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</si>
  <si>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</si>
  <si>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</si>
  <si>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</si>
  <si>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</si>
  <si>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</si>
  <si>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</si>
  <si>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</si>
  <si>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</si>
  <si>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</si>
  <si>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</si>
  <si>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</si>
  <si>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</si>
  <si>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</si>
  <si>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</si>
  <si>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</si>
  <si>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</si>
  <si>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</si>
  <si>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</si>
  <si>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</si>
  <si>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</si>
  <si>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</si>
  <si>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</si>
  <si>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</si>
  <si>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</si>
  <si>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</si>
  <si>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</si>
  <si>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</si>
  <si>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</si>
  <si>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</si>
  <si>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</si>
  <si>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</si>
  <si>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</si>
  <si>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</si>
  <si>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</si>
  <si>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</si>
  <si>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</si>
  <si>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</si>
  <si>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</si>
  <si>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</si>
  <si>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</si>
  <si>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</si>
  <si>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</si>
  <si>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</si>
  <si>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</si>
  <si>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</si>
  <si>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</si>
  <si>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</si>
  <si>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</si>
  <si>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</si>
  <si>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</si>
  <si>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</si>
  <si>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</si>
  <si>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</si>
  <si>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</si>
  <si>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</si>
  <si>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</si>
  <si>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</si>
  <si>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</si>
  <si>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</si>
  <si>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</si>
  <si>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</si>
  <si>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</si>
  <si>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</si>
  <si>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</si>
  <si>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</si>
  <si>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</si>
  <si>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</si>
  <si>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</si>
  <si>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</si>
  <si>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</si>
  <si>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</si>
  <si>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</si>
  <si>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</si>
  <si>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</si>
  <si>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</si>
  <si>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</si>
  <si>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</si>
  <si>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</si>
  <si>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</si>
  <si>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</si>
  <si>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</si>
  <si>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</si>
  <si>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</si>
  <si>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</si>
  <si>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</si>
  <si>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</si>
  <si>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</si>
  <si>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</si>
  <si>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</si>
  <si>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</si>
  <si>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</si>
  <si>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</si>
  <si>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</si>
  <si>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</si>
  <si>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</si>
  <si>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</si>
  <si>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</si>
  <si>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</si>
  <si>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</si>
  <si>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</si>
  <si>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</si>
  <si>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</si>
  <si>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</si>
  <si>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</si>
  <si>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</si>
  <si>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</si>
  <si>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</si>
  <si>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</si>
  <si>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</si>
  <si>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</si>
  <si>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</si>
  <si>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</si>
  <si>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</si>
  <si>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</si>
  <si>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</si>
  <si>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</si>
  <si>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</si>
  <si>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</si>
  <si>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</si>
  <si>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</si>
  <si>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</si>
  <si>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</si>
  <si>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</si>
  <si>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</si>
  <si>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</si>
  <si>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</si>
  <si>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</si>
  <si>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</si>
  <si>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</si>
  <si>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</si>
  <si>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</si>
  <si>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</si>
  <si>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</si>
  <si>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</si>
  <si>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</si>
  <si>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</si>
  <si>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</si>
  <si>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</si>
  <si>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</si>
  <si>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</si>
  <si>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</si>
  <si>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</si>
  <si>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</si>
  <si>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</si>
  <si>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</si>
  <si>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</si>
  <si>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</si>
  <si>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</si>
  <si>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</si>
  <si>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</si>
  <si>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</si>
  <si>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</si>
  <si>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</si>
  <si>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</si>
  <si>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</si>
  <si>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</si>
  <si>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</si>
  <si>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</si>
  <si>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</si>
  <si>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</si>
  <si>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</si>
  <si>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</si>
  <si>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</si>
  <si>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</si>
  <si>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</si>
  <si>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</si>
  <si>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</si>
  <si>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</si>
  <si>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</si>
  <si>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</si>
  <si>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</si>
  <si>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</si>
  <si>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</si>
  <si>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</si>
  <si>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</si>
  <si>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</si>
  <si>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</si>
  <si>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</si>
  <si>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</si>
  <si>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</si>
  <si>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</si>
  <si>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</si>
  <si>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</si>
  <si>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</si>
  <si>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</si>
  <si>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</si>
  <si>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</si>
  <si>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</si>
  <si>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</si>
  <si>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</si>
  <si>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</si>
  <si>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</si>
  <si>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</si>
  <si>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</si>
  <si>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</si>
  <si>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</si>
  <si>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</si>
  <si>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</si>
  <si>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</si>
  <si>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</si>
  <si>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</si>
  <si>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</si>
  <si>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</si>
  <si>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</si>
  <si>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</si>
  <si>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</si>
  <si>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</si>
  <si>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</si>
  <si>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</si>
  <si>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</si>
  <si>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</si>
  <si>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</si>
  <si>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</si>
  <si>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</si>
  <si>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</si>
  <si>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</si>
  <si>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</si>
  <si>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</si>
  <si>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</si>
  <si>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</si>
  <si>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</si>
  <si>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</si>
  <si>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</si>
  <si>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</si>
  <si>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</si>
  <si>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</si>
  <si>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</si>
  <si>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</si>
  <si>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</si>
  <si>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</si>
  <si>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</si>
  <si>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</si>
  <si>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</si>
  <si>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</si>
  <si>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</si>
  <si>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</si>
  <si>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</si>
  <si>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</si>
  <si>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</si>
  <si>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</si>
  <si>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</si>
  <si>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</si>
  <si>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</si>
  <si>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</si>
  <si>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</si>
  <si>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</si>
  <si>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</si>
  <si>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</si>
  <si>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</si>
  <si>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</si>
  <si>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</si>
  <si>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</si>
  <si>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</si>
  <si>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</si>
  <si>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</si>
  <si>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</si>
  <si>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</si>
  <si>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</si>
  <si>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</si>
  <si>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</si>
  <si>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</si>
  <si>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</si>
  <si>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</si>
  <si>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</si>
  <si>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</si>
  <si>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</si>
  <si>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</si>
  <si>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</si>
  <si>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</si>
  <si>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</si>
  <si>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</si>
  <si>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</si>
  <si>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</si>
  <si>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</si>
  <si>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</si>
  <si>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</si>
  <si>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</si>
  <si>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</si>
  <si>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</si>
  <si>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</si>
  <si>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</si>
  <si>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</si>
  <si>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</si>
  <si>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</si>
  <si>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</si>
  <si>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</si>
  <si>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</si>
  <si>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</si>
  <si>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</si>
  <si>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</si>
  <si>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</si>
  <si>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</si>
  <si>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</si>
  <si>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</si>
  <si>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</si>
  <si>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</si>
  <si>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</si>
  <si>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</si>
  <si>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</si>
  <si>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</si>
  <si>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</si>
  <si>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</si>
  <si>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</si>
  <si>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</si>
  <si>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</si>
  <si>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</si>
  <si>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</si>
  <si>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</si>
  <si>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</si>
  <si>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</si>
  <si>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</si>
  <si>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</si>
  <si>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</si>
  <si>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</si>
  <si>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</si>
  <si>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</si>
  <si>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</si>
  <si>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</si>
  <si>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</si>
  <si>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</si>
  <si>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</si>
  <si>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</si>
  <si>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</si>
  <si>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</si>
  <si>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</si>
  <si>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</si>
  <si>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</si>
  <si>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</si>
  <si>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</si>
  <si>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</si>
  <si>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</si>
  <si>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</si>
  <si>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</si>
  <si>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</si>
  <si>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</si>
  <si>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</si>
  <si>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</si>
  <si>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</si>
  <si>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</si>
  <si>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</si>
  <si>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</si>
  <si>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</si>
  <si>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</si>
  <si>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</si>
  <si>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</si>
  <si>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</si>
  <si>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</si>
  <si>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</si>
  <si>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</si>
  <si>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</si>
  <si>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</si>
  <si>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</si>
  <si>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</si>
  <si>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</si>
  <si>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</si>
  <si>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</si>
  <si>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</si>
  <si>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</si>
  <si>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</si>
  <si>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</si>
  <si>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</si>
  <si>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</si>
  <si>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</si>
  <si>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</si>
  <si>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</si>
  <si>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</si>
  <si>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</si>
  <si>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</si>
  <si>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</si>
  <si>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</si>
  <si>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</si>
  <si>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</si>
  <si>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</si>
  <si>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</si>
  <si>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</si>
  <si>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</si>
  <si>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</si>
  <si>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</si>
  <si>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</si>
  <si>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</si>
  <si>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</si>
  <si>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</si>
  <si>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</si>
  <si>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</si>
  <si>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</si>
  <si>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</si>
  <si>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</si>
  <si>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</si>
  <si>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</si>
  <si>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</si>
  <si>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</si>
  <si>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</si>
  <si>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</si>
  <si>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</si>
  <si>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</si>
  <si>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</si>
  <si>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</si>
  <si>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</si>
  <si>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</si>
  <si>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</si>
  <si>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</si>
  <si>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</si>
  <si>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</si>
  <si>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</si>
  <si>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</si>
  <si>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</si>
  <si>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</si>
  <si>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</si>
  <si>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</si>
  <si>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</si>
  <si>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</si>
  <si>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</si>
  <si>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</si>
  <si>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</si>
  <si>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</si>
  <si>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</si>
  <si>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</si>
  <si>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</si>
  <si>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</si>
  <si>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</si>
  <si>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</si>
  <si>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</si>
  <si>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</si>
  <si>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</si>
  <si>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</si>
  <si>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</si>
  <si>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</si>
  <si>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</si>
  <si>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</si>
  <si>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</si>
  <si>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</si>
  <si>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</si>
  <si>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</si>
  <si>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</si>
  <si>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</si>
  <si>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</si>
  <si>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</si>
  <si>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</si>
  <si>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</si>
  <si>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</si>
  <si>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</si>
  <si>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</si>
  <si>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</si>
  <si>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</si>
  <si>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</si>
  <si>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</si>
  <si>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</si>
  <si>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</si>
  <si>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</si>
  <si>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</si>
  <si>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</si>
  <si>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</si>
  <si>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</si>
  <si>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</si>
  <si>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</si>
  <si>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</si>
  <si>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</si>
  <si>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</si>
  <si>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</si>
  <si>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</si>
  <si>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</si>
  <si>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</si>
  <si>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</si>
  <si>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</si>
  <si>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</si>
  <si>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</si>
  <si>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</si>
  <si>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</si>
  <si>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</si>
  <si>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</si>
  <si>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</si>
  <si>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</si>
  <si>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</si>
  <si>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</si>
  <si>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</si>
  <si>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</si>
  <si>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</si>
  <si>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</si>
  <si>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</si>
  <si>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</si>
  <si>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</si>
  <si>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</si>
  <si>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</si>
  <si>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</si>
  <si>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</si>
  <si>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</si>
  <si>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</si>
  <si>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</si>
  <si>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</si>
  <si>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</si>
  <si>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</si>
  <si>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</si>
  <si>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</si>
  <si>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</si>
  <si>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</si>
  <si>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</si>
  <si>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</si>
  <si>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</si>
  <si>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</si>
  <si>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</si>
  <si>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</si>
  <si>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</si>
  <si>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</si>
  <si>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</si>
  <si>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</si>
  <si>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</si>
  <si>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</si>
  <si>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</si>
  <si>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</si>
  <si>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</si>
  <si>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</si>
  <si>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</si>
  <si>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</si>
  <si>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</si>
  <si>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</si>
  <si>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</si>
  <si>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</si>
  <si>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</si>
  <si>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</si>
  <si>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</si>
  <si>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</si>
  <si>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</si>
  <si>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</si>
  <si>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</si>
  <si>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</si>
  <si>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</si>
  <si>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</si>
  <si>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</si>
  <si>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</si>
  <si>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</si>
  <si>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</si>
  <si>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</si>
  <si>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</si>
  <si>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</si>
  <si>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</si>
  <si>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</si>
  <si>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</si>
  <si>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</si>
  <si>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</si>
  <si>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</si>
  <si>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</si>
  <si>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</si>
  <si>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</si>
  <si>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</si>
  <si>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</si>
  <si>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</si>
  <si>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</si>
  <si>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</si>
  <si>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</si>
  <si>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</si>
  <si>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</si>
  <si>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</si>
  <si>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</si>
  <si>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</si>
  <si>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</si>
  <si>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</si>
  <si>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</si>
  <si>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</si>
  <si>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</si>
  <si>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</si>
  <si>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</si>
  <si>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</si>
  <si>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</si>
  <si>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</si>
  <si>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</si>
  <si>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</si>
  <si>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</si>
  <si>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</si>
  <si>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</si>
  <si>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</si>
  <si>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</si>
  <si>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</si>
  <si>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</si>
  <si>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</si>
  <si>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</si>
  <si>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</si>
  <si>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</si>
  <si>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</si>
  <si>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</si>
  <si>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</si>
  <si>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</si>
  <si>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</si>
  <si>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</si>
  <si>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</si>
  <si>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</si>
  <si>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</si>
  <si>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</si>
  <si>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</si>
  <si>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</si>
  <si>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</si>
  <si>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</si>
  <si>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</si>
  <si>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</si>
  <si>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</si>
  <si>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</si>
  <si>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</si>
  <si>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</si>
  <si>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</si>
  <si>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</si>
  <si>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</si>
  <si>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</si>
  <si>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</si>
  <si>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</si>
  <si>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</si>
  <si>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</si>
  <si>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</si>
  <si>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</si>
  <si>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</si>
  <si>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</si>
  <si>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</si>
  <si>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</si>
  <si>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</si>
  <si>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</si>
  <si>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</si>
  <si>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</si>
  <si>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</si>
  <si>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</si>
  <si>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</si>
  <si>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</si>
  <si>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</si>
  <si>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</si>
  <si>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</si>
  <si>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</si>
  <si>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</si>
  <si>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</si>
  <si>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</si>
  <si>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</si>
  <si>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</si>
  <si>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</si>
  <si>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</si>
  <si>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</si>
  <si>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</si>
  <si>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</si>
  <si>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</si>
  <si>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</si>
  <si>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</si>
  <si>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</si>
  <si>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</si>
  <si>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</si>
  <si>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</si>
  <si>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</si>
  <si>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</si>
  <si>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</si>
  <si>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</si>
  <si>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</si>
  <si>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</si>
  <si>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</si>
  <si>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</si>
  <si>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</si>
  <si>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</si>
  <si>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</si>
  <si>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</si>
  <si>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</si>
  <si>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</si>
  <si>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</si>
  <si>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</si>
  <si>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</si>
  <si>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</si>
  <si>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</si>
  <si>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</si>
  <si>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</si>
  <si>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</si>
  <si>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</si>
  <si>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</si>
  <si>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</si>
  <si>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</si>
  <si>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</si>
  <si>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</si>
  <si>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</si>
  <si>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</si>
  <si>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</si>
  <si>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</si>
  <si>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</si>
  <si>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</si>
  <si>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</si>
  <si>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</si>
  <si>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</si>
  <si>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</si>
  <si>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</si>
  <si>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</si>
  <si>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</si>
  <si>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</si>
  <si>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</si>
  <si>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</si>
  <si>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</si>
  <si>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</si>
  <si>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</si>
  <si>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</si>
  <si>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</si>
  <si>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</si>
  <si>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</si>
  <si>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</si>
  <si>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</si>
  <si>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</si>
  <si>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</si>
  <si>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</si>
  <si>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</si>
  <si>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</si>
  <si>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</si>
  <si>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</si>
  <si>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</si>
  <si>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</si>
  <si>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</si>
  <si>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</si>
  <si>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</si>
  <si>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</si>
  <si>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</si>
  <si>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</si>
  <si>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</si>
  <si>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</si>
  <si>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</si>
  <si>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</si>
  <si>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</si>
  <si>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</si>
  <si>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</si>
  <si>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</si>
  <si>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</si>
  <si>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</si>
  <si>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</si>
  <si>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</si>
  <si>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</si>
  <si>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</si>
  <si>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</si>
  <si>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</si>
  <si>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</si>
  <si>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</si>
  <si>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</si>
  <si>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</si>
  <si>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</si>
  <si>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</si>
  <si>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</si>
  <si>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</si>
  <si>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</si>
  <si>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</si>
  <si>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</si>
  <si>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</si>
  <si>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</si>
  <si>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</si>
  <si>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</si>
  <si>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</si>
  <si>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</si>
  <si>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</si>
  <si>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</si>
  <si>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</si>
  <si>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</si>
  <si>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</si>
  <si>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</si>
  <si>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</si>
  <si>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</si>
  <si>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</si>
  <si>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</si>
  <si>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</si>
  <si>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</si>
  <si>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</si>
  <si>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</si>
  <si>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</si>
  <si>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</si>
  <si>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</si>
  <si>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</si>
  <si>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</si>
  <si>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</si>
  <si>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</si>
  <si>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</si>
  <si>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</si>
  <si>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</si>
  <si>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</si>
  <si>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</si>
  <si>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</si>
  <si>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</si>
  <si>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</si>
  <si>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</si>
  <si>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</si>
  <si>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</si>
  <si>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</si>
  <si>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</si>
  <si>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</si>
  <si>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</si>
  <si>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</si>
  <si>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</si>
  <si>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</si>
  <si>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</si>
  <si>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</si>
  <si>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</si>
  <si>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</si>
  <si>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</si>
  <si>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</si>
  <si>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</si>
  <si>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</si>
  <si>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</si>
  <si>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</si>
  <si>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</si>
  <si>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</si>
  <si>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</si>
  <si>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</si>
  <si>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</si>
  <si>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</si>
  <si>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</si>
  <si>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</si>
  <si>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</si>
  <si>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</si>
  <si>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</si>
  <si>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</si>
  <si>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</si>
  <si>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</si>
  <si>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</si>
  <si>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</si>
  <si>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</si>
  <si>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</si>
  <si>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</si>
  <si>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</si>
  <si>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</si>
  <si>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</si>
  <si>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</si>
  <si>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</si>
  <si>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</si>
  <si>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</si>
  <si>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</si>
  <si>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</si>
  <si>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</si>
  <si>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</si>
  <si>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</si>
  <si>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</si>
  <si>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</si>
  <si>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</si>
  <si>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</si>
  <si>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</si>
  <si>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</si>
  <si>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</si>
  <si>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</si>
  <si>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</si>
  <si>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</si>
  <si>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</si>
  <si>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</si>
  <si>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</si>
  <si>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</si>
  <si>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</si>
  <si>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</si>
  <si>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</si>
  <si>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</si>
  <si>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</si>
  <si>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</si>
  <si>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</si>
  <si>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</si>
  <si>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</si>
  <si>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</si>
  <si>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</si>
  <si>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</si>
  <si>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</si>
  <si>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</si>
  <si>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</si>
  <si>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</si>
  <si>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</si>
  <si>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</si>
  <si>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</si>
  <si>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</si>
  <si>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</si>
  <si>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</si>
  <si>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</si>
  <si>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</si>
  <si>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</si>
  <si>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</si>
  <si>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</si>
  <si>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</si>
  <si>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</si>
  <si>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</si>
  <si>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</si>
  <si>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</si>
  <si>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</si>
  <si>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</si>
  <si>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</si>
  <si>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</si>
  <si>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</si>
  <si>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</si>
  <si>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</si>
  <si>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</si>
  <si>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</si>
  <si>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</si>
  <si>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</si>
  <si>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</si>
  <si>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</si>
  <si>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</si>
  <si>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</si>
  <si>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</si>
  <si>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</si>
  <si>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</si>
  <si>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</si>
  <si>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</si>
  <si>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</si>
  <si>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</si>
  <si>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</si>
  <si>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</si>
  <si>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</si>
  <si>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</si>
  <si>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</si>
  <si>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</si>
  <si>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</si>
  <si>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</si>
  <si>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</si>
  <si>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</si>
  <si>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</si>
  <si>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</si>
  <si>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</si>
  <si>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</si>
  <si>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</si>
  <si>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</si>
  <si>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</si>
  <si>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</si>
  <si>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</si>
  <si>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</si>
  <si>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</si>
  <si>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</si>
  <si>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</si>
  <si>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</si>
  <si>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</si>
  <si>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</si>
  <si>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</si>
  <si>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</si>
  <si>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</si>
  <si>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</si>
  <si>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</si>
  <si>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</si>
  <si>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</si>
  <si>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</si>
  <si>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</si>
  <si>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</si>
  <si>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</si>
  <si>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</si>
  <si>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</si>
  <si>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</si>
  <si>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</si>
  <si>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</si>
  <si>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</si>
  <si>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</si>
  <si>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</si>
  <si>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</si>
  <si>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</si>
  <si>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</si>
  <si>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</si>
  <si>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</si>
  <si>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</si>
  <si>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</si>
  <si>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</si>
  <si>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</si>
  <si>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</si>
  <si>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</si>
  <si>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</si>
  <si>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</si>
  <si>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</si>
  <si>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</si>
  <si>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</si>
  <si>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</si>
  <si>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</si>
  <si>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</si>
  <si>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</si>
  <si>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</si>
  <si>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</si>
  <si>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</si>
  <si>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</si>
  <si>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</si>
  <si>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</si>
  <si>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</si>
  <si>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</si>
  <si>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</si>
  <si>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</si>
  <si>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</si>
  <si>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</si>
  <si>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</si>
  <si>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</si>
  <si>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</si>
  <si>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</si>
  <si>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</si>
  <si>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</si>
  <si>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</si>
  <si>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</si>
  <si>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</si>
  <si>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</si>
  <si>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</si>
  <si>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</si>
  <si>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</si>
  <si>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</si>
  <si>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</si>
  <si>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</si>
  <si>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</si>
  <si>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</si>
  <si>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</si>
  <si>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</si>
  <si>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</si>
  <si>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</si>
  <si>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</si>
  <si>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</si>
  <si>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</si>
  <si>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</si>
  <si>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</si>
  <si>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</si>
  <si>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</si>
  <si>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</si>
  <si>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</si>
  <si>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</si>
  <si>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</si>
  <si>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</si>
  <si>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</si>
  <si>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</si>
  <si>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</si>
  <si>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</si>
  <si>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</si>
  <si>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</si>
  <si>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</si>
  <si>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</si>
  <si>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</si>
  <si>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</si>
  <si>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</si>
  <si>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</si>
  <si>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</si>
  <si>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</si>
  <si>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</si>
  <si>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</si>
  <si>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</si>
  <si>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</si>
  <si>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</si>
  <si>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</si>
  <si>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</si>
  <si>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</si>
  <si>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</si>
  <si>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</si>
  <si>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</si>
  <si>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</si>
  <si>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</si>
  <si>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</si>
  <si>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</si>
  <si>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</si>
  <si>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</si>
  <si>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</si>
  <si>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</si>
  <si>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</si>
  <si>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</si>
  <si>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</si>
  <si>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</si>
  <si>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</si>
  <si>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</si>
  <si>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</si>
  <si>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</si>
  <si>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</si>
  <si>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</si>
  <si>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</si>
  <si>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</si>
  <si>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</si>
  <si>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</si>
  <si>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</si>
  <si>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</si>
  <si>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</si>
  <si>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</si>
  <si>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</si>
  <si>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</si>
  <si>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</si>
  <si>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</si>
  <si>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</si>
  <si>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</si>
  <si>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</si>
  <si>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</si>
  <si>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</si>
  <si>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</si>
  <si>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</si>
  <si>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</si>
  <si>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</si>
  <si>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</si>
  <si>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</si>
  <si>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</si>
  <si>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</si>
  <si>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</si>
  <si>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</si>
  <si>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</si>
  <si>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</si>
  <si>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</si>
  <si>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</si>
  <si>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</si>
  <si>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</si>
  <si>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</si>
  <si>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</si>
  <si>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</si>
  <si>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</si>
  <si>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</si>
  <si>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</si>
  <si>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</si>
  <si>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</si>
  <si>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</si>
  <si>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</si>
  <si>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</si>
  <si>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</si>
  <si>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</si>
  <si>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</si>
  <si>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</si>
  <si>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</si>
  <si>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</si>
  <si>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</si>
  <si>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</si>
  <si>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</si>
  <si>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</si>
  <si>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</si>
  <si>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</si>
  <si>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</si>
  <si>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</si>
  <si>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</si>
  <si>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</si>
  <si>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</si>
  <si>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</si>
  <si>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</si>
  <si>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</si>
  <si>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</si>
  <si>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</si>
  <si>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</si>
  <si>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</si>
  <si>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</si>
  <si>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</si>
  <si>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</si>
  <si>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</si>
  <si>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</si>
  <si>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</si>
  <si>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</si>
  <si>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</si>
  <si>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</si>
  <si>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</si>
  <si>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</si>
  <si>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</si>
  <si>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</si>
  <si>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</si>
  <si>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</si>
  <si>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</si>
  <si>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</si>
  <si>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</si>
  <si>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</si>
  <si>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</si>
  <si>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</si>
  <si>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</si>
  <si>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</si>
  <si>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</si>
  <si>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</si>
  <si>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</si>
  <si>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</si>
  <si>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</si>
  <si>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</si>
  <si>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</si>
  <si>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</si>
  <si>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</si>
  <si>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</si>
  <si>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</si>
  <si>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</si>
  <si>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</si>
  <si>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</si>
  <si>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</si>
  <si>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</si>
  <si>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</si>
  <si>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</si>
  <si>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</si>
  <si>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</si>
  <si>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</si>
  <si>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</si>
  <si>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</si>
  <si>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</si>
  <si>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</si>
  <si>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</si>
  <si>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</si>
  <si>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</si>
  <si>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</si>
  <si>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</si>
  <si>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</si>
  <si>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</si>
  <si>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</si>
  <si>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</si>
  <si>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</si>
  <si>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</si>
  <si>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</si>
  <si>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</si>
  <si>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</si>
  <si>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</si>
  <si>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</si>
  <si>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</si>
  <si>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</si>
  <si>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</si>
  <si>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</si>
  <si>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</si>
  <si>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</si>
  <si>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</si>
  <si>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</si>
  <si>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</si>
  <si>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</si>
  <si>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</si>
  <si>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</si>
  <si>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</si>
  <si>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</si>
  <si>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</si>
  <si>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</si>
  <si>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</si>
  <si>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</si>
  <si>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</si>
  <si>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</si>
  <si>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</si>
  <si>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</si>
  <si>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</si>
  <si>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</si>
  <si>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</si>
  <si>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</si>
  <si>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</si>
  <si>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</si>
  <si>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</si>
  <si>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</si>
  <si>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</si>
  <si>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</si>
  <si>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</si>
  <si>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</si>
  <si>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</si>
  <si>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</si>
  <si>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</si>
  <si>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</si>
  <si>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</si>
  <si>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</si>
  <si>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</si>
  <si>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</si>
  <si>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</si>
  <si>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</si>
  <si>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</si>
  <si>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</si>
  <si>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</si>
  <si>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</si>
  <si>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</si>
  <si>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</si>
  <si>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</si>
  <si>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</si>
  <si>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</si>
  <si>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</si>
  <si>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</si>
  <si>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</si>
  <si>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</si>
  <si>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</si>
  <si>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</si>
  <si>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</si>
  <si>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</si>
  <si>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</si>
  <si>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</si>
  <si>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</si>
  <si>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</si>
  <si>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</si>
  <si>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</si>
  <si>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</si>
  <si>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</si>
  <si>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</si>
  <si>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</si>
  <si>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</si>
  <si>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</si>
  <si>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</si>
  <si>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</si>
  <si>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</si>
  <si>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</si>
  <si>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</si>
  <si>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</si>
  <si>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</si>
  <si>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</si>
  <si>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</si>
  <si>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</si>
  <si>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</si>
  <si>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</si>
  <si>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</si>
  <si>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</si>
  <si>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</si>
  <si>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</si>
  <si>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</si>
  <si>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</si>
  <si>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</si>
  <si>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</si>
  <si>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</si>
  <si>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</si>
  <si>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</si>
  <si>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</si>
  <si>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</si>
  <si>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</si>
  <si>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</si>
  <si>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</si>
  <si>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</si>
  <si>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</si>
  <si>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</si>
  <si>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</si>
  <si>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</si>
  <si>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</si>
  <si>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</si>
  <si>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</si>
  <si>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</si>
  <si>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</si>
  <si>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</si>
  <si>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</si>
  <si>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</si>
  <si>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</si>
  <si>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</si>
  <si>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</si>
  <si>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</si>
  <si>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</si>
  <si>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</si>
  <si>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</si>
  <si>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</si>
  <si>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</si>
  <si>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</si>
  <si>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</si>
  <si>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</si>
  <si>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</si>
  <si>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</si>
  <si>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</si>
  <si>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</si>
  <si>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</si>
  <si>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</si>
  <si>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</si>
  <si>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</si>
  <si>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</si>
  <si>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</si>
  <si>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</si>
  <si>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</si>
  <si>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</si>
  <si>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</si>
  <si>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</si>
  <si>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</si>
  <si>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</si>
  <si>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</si>
  <si>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</si>
  <si>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</si>
  <si>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</si>
  <si>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</si>
  <si>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</si>
  <si>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</si>
  <si>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</si>
  <si>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</si>
  <si>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</si>
  <si>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</si>
  <si>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</si>
  <si>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</si>
  <si>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</si>
  <si>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</si>
  <si>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</si>
  <si>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</si>
  <si>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</si>
  <si>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</si>
  <si>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</si>
  <si>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</si>
  <si>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</si>
  <si>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</si>
  <si>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</si>
  <si>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</si>
  <si>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</si>
  <si>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</si>
  <si>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</si>
  <si>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</si>
  <si>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</si>
  <si>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</si>
  <si>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</si>
  <si>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</si>
  <si>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</si>
  <si>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</si>
  <si>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</si>
  <si>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</si>
  <si>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</si>
  <si>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</si>
  <si>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</si>
  <si>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</si>
  <si>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</si>
  <si>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</si>
  <si>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</si>
  <si>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</si>
  <si>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</si>
  <si>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</si>
  <si>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</si>
  <si>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</si>
  <si>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</si>
  <si>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</si>
  <si>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</si>
  <si>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</si>
  <si>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</si>
  <si>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</si>
  <si>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</si>
  <si>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</si>
  <si>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</si>
  <si>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</si>
  <si>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</si>
  <si>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</si>
  <si>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</si>
  <si>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</si>
  <si>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</si>
  <si>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</si>
  <si>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</si>
  <si>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</si>
  <si>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</si>
  <si>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</si>
  <si>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</si>
  <si>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</si>
  <si>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</si>
  <si>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</si>
  <si>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</si>
  <si>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</si>
  <si>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</si>
  <si>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</si>
  <si>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</si>
  <si>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</si>
  <si>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</si>
  <si>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</si>
  <si>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</si>
  <si>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</si>
  <si>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</si>
  <si>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</si>
  <si>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</si>
  <si>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</si>
  <si>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</si>
  <si>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</si>
  <si>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</si>
  <si>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</si>
  <si>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</si>
  <si>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</si>
  <si>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</si>
  <si>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</si>
  <si>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</si>
  <si>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</si>
  <si>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</si>
  <si>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</si>
  <si>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</si>
  <si>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</si>
  <si>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</si>
  <si>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</si>
  <si>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</si>
  <si>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</si>
  <si>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</si>
  <si>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</si>
  <si>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</si>
  <si>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</si>
  <si>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</si>
  <si>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</si>
  <si>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</si>
  <si>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</si>
  <si>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</si>
  <si>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</si>
  <si>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</si>
  <si>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</si>
  <si>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</si>
  <si>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</si>
  <si>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</si>
  <si>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</si>
  <si>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</si>
  <si>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</si>
  <si>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</si>
  <si>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</si>
  <si>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</si>
  <si>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</si>
  <si>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</si>
  <si>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</si>
  <si>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</si>
  <si>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</si>
  <si>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</si>
  <si>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</si>
  <si>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</si>
  <si>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</si>
  <si>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</si>
  <si>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</si>
  <si>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</si>
  <si>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</si>
  <si>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</si>
  <si>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</si>
  <si>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</si>
  <si>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</si>
  <si>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</si>
  <si>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</si>
  <si>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</si>
  <si>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</si>
  <si>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</si>
  <si>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</si>
  <si>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</si>
  <si>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</si>
  <si>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</si>
  <si>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</si>
  <si>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</si>
  <si>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</si>
  <si>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</si>
  <si>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</si>
  <si>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</si>
  <si>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</si>
  <si>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</si>
  <si>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</si>
  <si>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</si>
  <si>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</si>
  <si>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</si>
  <si>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</si>
  <si>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</si>
  <si>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</si>
  <si>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</si>
  <si>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</si>
  <si>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</si>
  <si>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</si>
  <si>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</si>
  <si>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</si>
  <si>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</si>
  <si>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</si>
  <si>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</si>
  <si>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</si>
  <si>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</si>
  <si>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</si>
  <si>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</si>
  <si>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</si>
  <si>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</si>
  <si>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</si>
  <si>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</si>
  <si>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</si>
  <si>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</si>
  <si>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</si>
  <si>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</si>
  <si>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</si>
  <si>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</si>
  <si>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</si>
  <si>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</si>
  <si>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</si>
  <si>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</si>
  <si>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</si>
  <si>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</si>
  <si>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</si>
  <si>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</si>
  <si>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</si>
  <si>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</si>
  <si>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</si>
  <si>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</si>
  <si>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</si>
  <si>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</si>
  <si>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</si>
  <si>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</si>
  <si>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</si>
  <si>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</si>
  <si>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</si>
  <si>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</si>
  <si>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</si>
  <si>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</si>
  <si>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</si>
  <si>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</si>
  <si>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</si>
  <si>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</si>
  <si>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</si>
  <si>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</si>
  <si>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</si>
  <si>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</si>
  <si>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</si>
  <si>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</si>
  <si>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</si>
  <si>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</si>
  <si>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</si>
  <si>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</si>
  <si>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</si>
  <si>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</si>
  <si>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</si>
  <si>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</si>
  <si>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</si>
  <si>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</si>
  <si>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</si>
  <si>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</si>
  <si>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</si>
  <si>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</si>
  <si>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</si>
  <si>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</si>
  <si>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</si>
  <si>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</si>
  <si>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</si>
  <si>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</si>
  <si>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</si>
  <si>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</si>
  <si>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</si>
  <si>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</si>
  <si>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</si>
  <si>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</si>
  <si>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</si>
  <si>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</si>
  <si>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</si>
  <si>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</si>
  <si>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</si>
  <si>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</si>
  <si>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</si>
  <si>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</si>
  <si>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</si>
  <si>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</si>
  <si>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</si>
  <si>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</si>
  <si>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</si>
  <si>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</si>
  <si>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</si>
  <si>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</si>
  <si>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</si>
  <si>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</si>
  <si>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</si>
  <si>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</si>
  <si>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</si>
  <si>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</si>
  <si>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</si>
  <si>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</si>
  <si>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</si>
  <si>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</si>
  <si>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</si>
  <si>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</si>
  <si>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</si>
  <si>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</si>
  <si>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</si>
  <si>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</si>
  <si>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</si>
  <si>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</si>
  <si>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</si>
  <si>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</si>
  <si>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</si>
  <si>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</si>
  <si>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</si>
  <si>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</si>
  <si>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</si>
  <si>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</si>
  <si>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</si>
  <si>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</si>
  <si>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</si>
  <si>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</si>
  <si>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</si>
  <si>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</si>
  <si>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</si>
  <si>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</si>
  <si>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</si>
  <si>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</si>
  <si>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</si>
  <si>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</si>
  <si>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</si>
  <si>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</si>
  <si>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</si>
  <si>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</si>
  <si>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</si>
  <si>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</si>
  <si>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</si>
  <si>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</si>
  <si>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</si>
  <si>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</si>
  <si>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</si>
  <si>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</si>
  <si>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</si>
  <si>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</si>
  <si>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</si>
  <si>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</si>
  <si>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</si>
  <si>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</si>
  <si>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</si>
  <si>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</si>
  <si>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</si>
  <si>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</si>
  <si>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</si>
  <si>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</si>
  <si>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</si>
  <si>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</si>
  <si>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</si>
  <si>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</si>
  <si>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</si>
  <si>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</si>
  <si>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</si>
  <si>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</si>
  <si>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</si>
  <si>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</si>
  <si>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</si>
  <si>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</si>
  <si>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</si>
  <si>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</si>
  <si>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</si>
  <si>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</si>
  <si>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</si>
  <si>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</si>
  <si>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</si>
  <si>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</si>
  <si>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</si>
  <si>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</si>
  <si>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</si>
  <si>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</si>
  <si>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</si>
  <si>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</si>
  <si>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</si>
  <si>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</si>
  <si>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</si>
  <si>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</si>
  <si>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</si>
  <si>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</si>
  <si>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</si>
  <si>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</si>
  <si>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</si>
  <si>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</si>
  <si>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</si>
  <si>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</si>
  <si>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</si>
  <si>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</si>
  <si>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</si>
  <si>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</si>
  <si>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</si>
  <si>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</si>
  <si>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</si>
  <si>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</si>
  <si>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</si>
  <si>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</si>
  <si>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</si>
  <si>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</si>
  <si>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</si>
  <si>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</si>
  <si>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</si>
  <si>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</si>
  <si>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</si>
  <si>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</si>
  <si>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</si>
  <si>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</si>
  <si>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</si>
  <si>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</si>
  <si>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</si>
  <si>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</si>
  <si>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</si>
  <si>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</si>
  <si>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</si>
  <si>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</si>
  <si>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</si>
  <si>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</si>
  <si>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</si>
  <si>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</si>
  <si>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</si>
  <si>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</si>
  <si>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</si>
  <si>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</si>
  <si>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</si>
  <si>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</si>
  <si>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</si>
  <si>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</si>
  <si>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</si>
  <si>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</si>
  <si>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</si>
  <si>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</si>
  <si>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</si>
  <si>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</si>
  <si>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</si>
  <si>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</si>
  <si>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</si>
  <si>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</si>
  <si>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</si>
  <si>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</si>
  <si>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</si>
  <si>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</si>
  <si>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</si>
  <si>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</si>
  <si>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</si>
  <si>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</si>
  <si>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</si>
  <si>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</si>
  <si>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</si>
  <si>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</si>
  <si>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</si>
  <si>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</si>
  <si>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</si>
  <si>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</si>
  <si>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</si>
  <si>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</si>
  <si>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</si>
  <si>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</si>
  <si>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</si>
  <si>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</si>
  <si>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</si>
  <si>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</si>
  <si>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</si>
  <si>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</si>
  <si>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</si>
  <si>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</si>
  <si>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</si>
  <si>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</si>
  <si>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</si>
  <si>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</si>
  <si>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</si>
  <si>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</si>
  <si>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</si>
  <si>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</si>
  <si>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</si>
  <si>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</si>
  <si>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</si>
  <si>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</si>
  <si>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</si>
  <si>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</si>
  <si>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</si>
  <si>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</si>
  <si>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</si>
  <si>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</si>
  <si>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</si>
  <si>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</si>
  <si>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</si>
  <si>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</si>
  <si>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</si>
  <si>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</si>
  <si>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</si>
  <si>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</si>
  <si>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</si>
  <si>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</si>
  <si>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</si>
  <si>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</si>
  <si>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</si>
  <si>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</si>
  <si>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</si>
  <si>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</si>
  <si>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</si>
  <si>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</si>
  <si>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</si>
  <si>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</si>
  <si>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</si>
  <si>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</si>
  <si>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</si>
  <si>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</si>
  <si>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</si>
  <si>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</si>
  <si>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</si>
  <si>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</si>
  <si>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</si>
  <si>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</si>
  <si>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</si>
  <si>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</si>
  <si>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</si>
  <si>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</si>
  <si>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</si>
  <si>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</si>
  <si>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</si>
  <si>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</si>
  <si>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</si>
  <si>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</si>
  <si>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</si>
  <si>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</si>
  <si>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</si>
  <si>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</si>
  <si>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</si>
  <si>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</si>
  <si>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</si>
  <si>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</si>
  <si>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</si>
  <si>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</si>
  <si>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</si>
  <si>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</si>
  <si>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</si>
  <si>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</si>
  <si>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</si>
  <si>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</si>
  <si>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</si>
  <si>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</si>
  <si>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</si>
  <si>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</si>
  <si>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</si>
  <si>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</si>
  <si>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</si>
  <si>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</si>
  <si>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</si>
  <si>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</si>
  <si>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</si>
  <si>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</si>
  <si>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</si>
  <si>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</si>
  <si>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</si>
  <si>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</si>
  <si>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</si>
  <si>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</si>
  <si>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</si>
  <si>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</si>
  <si>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</si>
  <si>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</si>
  <si>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</si>
  <si>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</si>
  <si>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</si>
  <si>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</si>
  <si>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</si>
  <si>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</si>
  <si>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</si>
  <si>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</si>
  <si>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</si>
  <si>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</si>
  <si>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</si>
  <si>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</si>
  <si>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</si>
  <si>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</si>
  <si>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</si>
  <si>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</si>
  <si>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</si>
  <si>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</si>
  <si>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</si>
  <si>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</si>
  <si>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</si>
  <si>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</si>
  <si>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</si>
  <si>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</si>
  <si>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</si>
  <si>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</si>
  <si>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</si>
  <si>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</si>
  <si>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</si>
  <si>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</si>
  <si>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</si>
  <si>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</si>
  <si>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</si>
  <si>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</si>
  <si>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</si>
  <si>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</si>
  <si>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</si>
  <si>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</si>
  <si>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</si>
  <si>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</si>
  <si>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</si>
  <si>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</si>
  <si>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</si>
  <si>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</si>
  <si>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</si>
  <si>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</si>
  <si>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</si>
  <si>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</si>
  <si>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</si>
  <si>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</si>
  <si>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</si>
  <si>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</si>
  <si>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</si>
  <si>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</si>
  <si>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</si>
  <si>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</si>
  <si>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</si>
  <si>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</si>
  <si>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</si>
  <si>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</si>
  <si>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</si>
  <si>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</si>
  <si>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</si>
  <si>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</si>
  <si>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</si>
  <si>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</si>
  <si>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</si>
  <si>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</si>
  <si>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</si>
  <si>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</si>
  <si>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</si>
  <si>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</si>
  <si>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</si>
  <si>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</si>
  <si>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</si>
  <si>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</si>
  <si>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</si>
  <si>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</si>
  <si>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</si>
  <si>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</si>
  <si>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</si>
  <si>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</si>
  <si>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</si>
  <si>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</si>
  <si>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</si>
  <si>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</si>
  <si>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</si>
  <si>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</si>
  <si>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</si>
  <si>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</si>
  <si>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</si>
  <si>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</si>
  <si>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</si>
  <si>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</si>
  <si>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</si>
  <si>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</si>
  <si>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</si>
  <si>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</si>
  <si>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</si>
  <si>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</si>
  <si>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</si>
  <si>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</si>
  <si>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</si>
  <si>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</si>
  <si>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</si>
  <si>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</si>
  <si>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</si>
  <si>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</si>
  <si>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</si>
  <si>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</si>
  <si>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</si>
  <si>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</si>
  <si>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</si>
  <si>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</si>
  <si>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</si>
  <si>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</si>
  <si>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</si>
  <si>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</si>
  <si>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</si>
  <si>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</si>
  <si>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</si>
  <si>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</si>
  <si>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</si>
  <si>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</si>
  <si>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</si>
  <si>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</si>
  <si>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</si>
  <si>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</si>
  <si>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</si>
  <si>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</si>
  <si>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</si>
  <si>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</si>
  <si>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</si>
  <si>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</si>
  <si>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</si>
  <si>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</si>
  <si>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</si>
  <si>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</si>
  <si>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</si>
  <si>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</si>
  <si>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</si>
  <si>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</si>
  <si>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</si>
  <si>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</si>
  <si>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</si>
  <si>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</si>
  <si>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</si>
  <si>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</si>
  <si>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</si>
  <si>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</si>
  <si>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</si>
  <si>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</si>
  <si>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</si>
  <si>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</si>
  <si>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</si>
  <si>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</si>
  <si>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</si>
  <si>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</si>
  <si>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</si>
  <si>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</si>
  <si>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</si>
  <si>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</si>
  <si>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</si>
  <si>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</si>
  <si>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</si>
  <si>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</si>
  <si>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</si>
  <si>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</si>
  <si>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</si>
  <si>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</si>
  <si>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</si>
  <si>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</si>
  <si>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</si>
  <si>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</si>
  <si>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</si>
  <si>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</si>
  <si>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</si>
  <si>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</si>
  <si>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</si>
  <si>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</si>
  <si>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</si>
  <si>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</si>
  <si>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</si>
  <si>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</si>
  <si>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</si>
  <si>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</si>
  <si>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</si>
  <si>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</si>
  <si>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</si>
  <si>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</si>
  <si>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</si>
  <si>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</si>
  <si>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</si>
  <si>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</si>
  <si>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</si>
  <si>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</si>
  <si>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</si>
  <si>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</si>
  <si>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</si>
  <si>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</si>
  <si>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</si>
  <si>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</si>
  <si>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</si>
  <si>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</si>
  <si>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</si>
  <si>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</si>
  <si>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</si>
  <si>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</si>
  <si>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</si>
  <si>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</si>
  <si>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</si>
  <si>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</si>
  <si>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</si>
  <si>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</si>
  <si>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</si>
  <si>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</si>
  <si>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</si>
  <si>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</si>
  <si>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</si>
  <si>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</si>
  <si>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</si>
  <si>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</si>
  <si>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</si>
  <si>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</si>
  <si>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</si>
  <si>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</si>
  <si>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</si>
  <si>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</si>
  <si>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</si>
  <si>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</si>
  <si>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</si>
  <si>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</si>
  <si>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</si>
  <si>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</si>
  <si>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</si>
  <si>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</si>
  <si>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</si>
  <si>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</si>
  <si>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</si>
  <si>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</si>
  <si>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</si>
  <si>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</si>
  <si>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</si>
  <si>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</si>
  <si>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</si>
  <si>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</si>
  <si>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</si>
  <si>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</si>
  <si>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</si>
  <si>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</si>
  <si>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</si>
  <si>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</si>
  <si>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</si>
  <si>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</si>
  <si>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</si>
  <si>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</si>
  <si>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</si>
  <si>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</si>
  <si>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</si>
  <si>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</si>
  <si>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</si>
  <si>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</si>
  <si>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</si>
  <si>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</si>
  <si>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</si>
  <si>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</si>
  <si>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</si>
  <si>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</si>
  <si>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</si>
  <si>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</si>
  <si>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</si>
  <si>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</si>
  <si>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</si>
  <si>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</si>
  <si>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</si>
  <si>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</si>
  <si>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</si>
  <si>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</si>
  <si>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</si>
  <si>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</si>
  <si>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</si>
  <si>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</si>
  <si>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</si>
  <si>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</si>
  <si>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</si>
  <si>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</si>
  <si>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</si>
  <si>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</si>
  <si>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</si>
  <si>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</si>
  <si>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</si>
  <si>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</si>
  <si>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</si>
  <si>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</si>
  <si>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</si>
  <si>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</si>
  <si>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</si>
  <si>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</si>
  <si>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</si>
  <si>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</si>
  <si>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</si>
  <si>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</si>
  <si>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</si>
  <si>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</si>
  <si>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</si>
  <si>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</si>
  <si>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</si>
  <si>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</si>
  <si>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</si>
  <si>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</si>
  <si>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</si>
  <si>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</si>
  <si>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</si>
  <si>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</si>
  <si>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</si>
  <si>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</si>
  <si>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</si>
  <si>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</si>
  <si>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</si>
  <si>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</si>
  <si>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</si>
  <si>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</si>
  <si>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</si>
  <si>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</si>
  <si>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</si>
  <si>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</si>
  <si>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</si>
  <si>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</si>
  <si>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</si>
  <si>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</si>
  <si>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</si>
  <si>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</si>
  <si>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</si>
  <si>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</si>
  <si>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</si>
  <si>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</si>
  <si>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</si>
  <si>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</si>
  <si>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</si>
  <si>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</si>
  <si>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</si>
  <si>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</si>
  <si>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</si>
  <si>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</si>
  <si>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</si>
  <si>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</si>
  <si>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</si>
  <si>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</si>
  <si>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</si>
  <si>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</si>
  <si>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</si>
  <si>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</si>
  <si>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</si>
  <si>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</si>
  <si>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</si>
  <si>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</si>
  <si>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</si>
  <si>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</si>
  <si>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</si>
  <si>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</si>
  <si>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</si>
  <si>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</si>
  <si>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</si>
  <si>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</si>
  <si>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</si>
  <si>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</si>
  <si>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</si>
  <si>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</si>
  <si>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</si>
  <si>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</si>
  <si>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</si>
  <si>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</si>
  <si>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</si>
  <si>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</si>
  <si>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</si>
  <si>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</si>
  <si>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</si>
  <si>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</si>
  <si>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</si>
  <si>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</si>
  <si>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</si>
  <si>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</si>
  <si>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</si>
  <si>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</si>
  <si>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</si>
  <si>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</si>
  <si>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</si>
  <si>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</si>
  <si>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</si>
  <si>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</si>
  <si>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</si>
  <si>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</si>
  <si>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</si>
  <si>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</si>
  <si>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</si>
  <si>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</si>
  <si>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</si>
  <si>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</si>
  <si>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</si>
  <si>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</si>
  <si>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</si>
  <si>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</si>
  <si>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</si>
  <si>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</si>
  <si>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</si>
  <si>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</si>
  <si>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</si>
  <si>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</si>
  <si>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</si>
  <si>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</si>
  <si>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</si>
  <si>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</si>
  <si>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</si>
  <si>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</si>
  <si>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</si>
  <si>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</si>
  <si>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</si>
  <si>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</si>
  <si>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</si>
  <si>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</si>
  <si>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</si>
  <si>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</si>
  <si>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</si>
  <si>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</si>
  <si>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</si>
  <si>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</si>
  <si>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</si>
  <si>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</si>
  <si>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</si>
  <si>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</si>
  <si>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</si>
  <si>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</si>
  <si>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</si>
  <si>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</si>
  <si>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</si>
  <si>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</si>
  <si>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</si>
  <si>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</si>
  <si>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</si>
  <si>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</si>
  <si>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</si>
  <si>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</si>
  <si>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</si>
  <si>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</si>
  <si>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</si>
  <si>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</si>
  <si>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</si>
  <si>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</si>
  <si>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</si>
  <si>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</si>
  <si>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</si>
  <si>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</si>
  <si>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</si>
  <si>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</si>
  <si>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</si>
  <si>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</si>
  <si>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</si>
  <si>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</si>
  <si>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</si>
  <si>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</si>
  <si>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</si>
  <si>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</si>
  <si>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</si>
  <si>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</si>
  <si>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</si>
  <si>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</si>
  <si>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</si>
  <si>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</si>
  <si>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</si>
  <si>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</si>
  <si>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</si>
  <si>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</si>
  <si>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</si>
  <si>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</si>
  <si>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</si>
  <si>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</si>
  <si>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</si>
  <si>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</si>
  <si>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</si>
  <si>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</si>
  <si>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</si>
  <si>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</si>
  <si>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</si>
  <si>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</si>
  <si>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</si>
  <si>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</si>
  <si>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</si>
  <si>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</si>
  <si>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</si>
  <si>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</si>
  <si>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</si>
  <si>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</si>
  <si>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</si>
  <si>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</si>
  <si>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</si>
  <si>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</si>
  <si>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</si>
  <si>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</si>
  <si>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</si>
  <si>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</si>
  <si>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</si>
  <si>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</si>
  <si>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</si>
  <si>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</si>
  <si>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</si>
  <si>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</si>
  <si>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</si>
  <si>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</si>
  <si>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</si>
  <si>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</si>
  <si>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</si>
  <si>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</si>
  <si>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</si>
  <si>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</si>
  <si>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</si>
  <si>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</si>
  <si>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</si>
  <si>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</si>
  <si>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</si>
  <si>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</si>
  <si>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</si>
  <si>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</si>
  <si>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</si>
  <si>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</si>
  <si>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</si>
  <si>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</si>
  <si>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</si>
  <si>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</si>
  <si>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</si>
  <si>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</si>
  <si>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</si>
  <si>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</si>
  <si>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</si>
  <si>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</si>
  <si>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</si>
  <si>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</si>
  <si>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</si>
  <si>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</si>
  <si>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</si>
  <si>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</si>
  <si>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</si>
  <si>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</si>
  <si>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</si>
  <si>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</si>
  <si>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</si>
  <si>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</si>
  <si>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</si>
  <si>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</si>
  <si>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</si>
  <si>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</si>
  <si>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</si>
  <si>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</si>
  <si>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</si>
  <si>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</si>
  <si>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</si>
  <si>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</si>
  <si>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</si>
  <si>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</si>
  <si>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</si>
  <si>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</si>
  <si>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</si>
  <si>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</si>
  <si>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</si>
  <si>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</si>
  <si>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</si>
  <si>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</si>
  <si>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</si>
  <si>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</si>
  <si>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</si>
  <si>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</si>
  <si>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</si>
  <si>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</si>
  <si>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</si>
  <si>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</si>
  <si>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</si>
  <si>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</si>
  <si>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</si>
  <si>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</si>
  <si>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</si>
  <si>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</si>
  <si>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</si>
  <si>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</si>
  <si>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</si>
  <si>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</si>
  <si>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</si>
  <si>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</si>
  <si>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</si>
  <si>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</si>
  <si>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</si>
  <si>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</si>
  <si>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</si>
  <si>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</si>
  <si>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</si>
  <si>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</si>
  <si>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</si>
  <si>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</si>
  <si>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</si>
  <si>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</si>
  <si>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</si>
  <si>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</si>
  <si>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</si>
  <si>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</si>
  <si>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</si>
  <si>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</si>
  <si>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</si>
  <si>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</si>
  <si>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</si>
  <si>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</si>
  <si>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</si>
  <si>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</si>
  <si>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</si>
  <si>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</si>
  <si>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</si>
  <si>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</si>
  <si>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</si>
  <si>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</si>
  <si>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</si>
  <si>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</si>
  <si>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</si>
  <si>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</si>
  <si>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</si>
  <si>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</si>
  <si>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</si>
  <si>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</si>
  <si>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</si>
  <si>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</si>
  <si>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</si>
  <si>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</si>
  <si>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</si>
  <si>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</si>
  <si>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</si>
  <si>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</si>
  <si>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</si>
  <si>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</si>
  <si>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</si>
  <si>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</si>
  <si>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</si>
  <si>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</si>
  <si>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</si>
  <si>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</si>
  <si>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</si>
  <si>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</si>
  <si>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</si>
  <si>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</si>
  <si>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</si>
  <si>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</si>
  <si>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</si>
  <si>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</si>
  <si>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</si>
  <si>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</si>
  <si>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</si>
  <si>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</si>
  <si>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</si>
  <si>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</si>
  <si>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</si>
  <si>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</si>
  <si>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</si>
  <si>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</si>
  <si>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</si>
  <si>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</si>
  <si>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</si>
  <si>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</si>
  <si>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</si>
  <si>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</si>
  <si>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</si>
  <si>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</si>
  <si>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</si>
  <si>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</si>
  <si>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</si>
  <si>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</si>
  <si>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</si>
  <si>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</si>
  <si>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</si>
  <si>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</si>
  <si>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</si>
  <si>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</si>
  <si>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</si>
  <si>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</si>
  <si>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</si>
  <si>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</si>
  <si>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</si>
  <si>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</si>
  <si>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</si>
  <si>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</si>
  <si>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</si>
  <si>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</si>
  <si>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</si>
  <si>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</si>
  <si>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</si>
  <si>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</si>
  <si>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</si>
  <si>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</si>
  <si>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</si>
  <si>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</si>
  <si>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</si>
  <si>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</si>
  <si>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</si>
  <si>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</si>
  <si>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</si>
  <si>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</si>
  <si>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</si>
  <si>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</si>
  <si>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</si>
  <si>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</si>
  <si>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</si>
  <si>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</si>
  <si>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</si>
  <si>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</si>
  <si>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</si>
  <si>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</si>
  <si>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</si>
  <si>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</si>
  <si>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</si>
  <si>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</si>
  <si>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</si>
  <si>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</si>
  <si>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</si>
  <si>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</si>
  <si>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</si>
  <si>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</si>
  <si>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</si>
  <si>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</si>
  <si>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</si>
  <si>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</si>
  <si>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</si>
  <si>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</si>
  <si>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</si>
  <si>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</si>
  <si>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</si>
  <si>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</si>
  <si>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</si>
  <si>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</si>
  <si>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</si>
  <si>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</si>
  <si>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</si>
  <si>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</si>
  <si>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</si>
  <si>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</si>
  <si>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</si>
  <si>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</si>
  <si>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</si>
  <si>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</si>
  <si>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</si>
  <si>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</si>
  <si>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</si>
  <si>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</si>
  <si>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</si>
  <si>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</si>
  <si>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</si>
  <si>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</si>
  <si>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</si>
  <si>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</si>
  <si>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</si>
  <si>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</si>
  <si>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</si>
  <si>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</si>
  <si>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</si>
  <si>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</si>
  <si>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</si>
  <si>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</si>
  <si>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</si>
  <si>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</si>
  <si>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</si>
  <si>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</si>
  <si>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</si>
  <si>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</si>
  <si>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</si>
  <si>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</si>
  <si>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</si>
  <si>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</si>
  <si>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</si>
  <si>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</si>
  <si>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</si>
  <si>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</si>
  <si>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</si>
  <si>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</si>
  <si>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</si>
  <si>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</si>
  <si>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</si>
  <si>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</si>
  <si>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</si>
  <si>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</si>
  <si>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</si>
  <si>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</si>
  <si>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</si>
  <si>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</si>
  <si>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</si>
  <si>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</si>
  <si>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</si>
  <si>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</si>
  <si>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</si>
  <si>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</si>
  <si>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</si>
  <si>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</si>
  <si>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</si>
  <si>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</si>
  <si>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</si>
  <si>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</si>
  <si>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</si>
  <si>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</si>
  <si>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</si>
  <si>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</si>
  <si>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</si>
  <si>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</si>
  <si>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</si>
  <si>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</si>
  <si>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</si>
  <si>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</si>
  <si>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</si>
  <si>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</si>
  <si>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</si>
  <si>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</si>
  <si>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</si>
  <si>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</si>
  <si>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</si>
  <si>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</si>
  <si>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</si>
  <si>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</si>
  <si>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</si>
  <si>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</si>
  <si>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</si>
  <si>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</si>
  <si>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</si>
  <si>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</si>
  <si>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</si>
  <si>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</si>
  <si>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</si>
  <si>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</si>
  <si>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</si>
  <si>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</si>
  <si>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</si>
  <si>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</si>
  <si>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</si>
  <si>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</si>
  <si>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</si>
  <si>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</si>
  <si>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</si>
  <si>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</si>
  <si>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</si>
  <si>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</si>
  <si>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</si>
  <si>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</si>
  <si>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</si>
  <si>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</si>
  <si>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</si>
  <si>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</si>
  <si>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</si>
  <si>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</si>
  <si>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</si>
  <si>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</si>
  <si>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</si>
  <si>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</si>
  <si>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</si>
  <si>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</si>
  <si>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</si>
  <si>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</si>
  <si>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</si>
  <si>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</si>
  <si>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</si>
  <si>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</si>
  <si>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</si>
  <si>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</si>
  <si>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</si>
  <si>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</si>
  <si>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</si>
  <si>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</si>
  <si>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</si>
  <si>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</si>
  <si>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</si>
  <si>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</si>
  <si>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</si>
  <si>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</si>
  <si>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</si>
  <si>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</si>
  <si>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</si>
  <si>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</si>
  <si>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</si>
  <si>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</si>
  <si>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</si>
  <si>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</si>
  <si>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</si>
  <si>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</si>
  <si>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</si>
  <si>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</si>
  <si>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</si>
  <si>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</si>
  <si>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</si>
  <si>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</si>
  <si>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</si>
  <si>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</si>
  <si>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</si>
  <si>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</si>
  <si>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</si>
  <si>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</si>
  <si>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</si>
  <si>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</si>
  <si>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</si>
  <si>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</si>
  <si>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</si>
  <si>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</si>
  <si>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</si>
  <si>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</si>
  <si>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</si>
  <si>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</si>
  <si>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</si>
  <si>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</si>
  <si>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</si>
  <si>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</si>
  <si>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</si>
  <si>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</si>
  <si>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</si>
  <si>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</si>
  <si>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</si>
  <si>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</si>
  <si>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</si>
  <si>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</si>
  <si>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</si>
  <si>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</si>
  <si>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</si>
  <si>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</si>
  <si>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</si>
  <si>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</si>
  <si>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</si>
  <si>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</si>
  <si>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</si>
  <si>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</si>
  <si>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</si>
  <si>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</si>
  <si>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</si>
  <si>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</si>
  <si>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</si>
  <si>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</si>
  <si>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</si>
  <si>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</si>
  <si>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</si>
  <si>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</si>
  <si>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</si>
  <si>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</si>
  <si>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</si>
  <si>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</si>
  <si>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</si>
  <si>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</si>
  <si>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</si>
  <si>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</si>
  <si>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</si>
  <si>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</si>
  <si>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</si>
  <si>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</si>
  <si>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</si>
  <si>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</si>
  <si>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</si>
  <si>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</si>
  <si>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</si>
  <si>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</si>
  <si>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</si>
  <si>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</si>
  <si>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</si>
  <si>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</si>
  <si>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</si>
  <si>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</si>
  <si>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</si>
  <si>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</si>
  <si>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</si>
  <si>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</si>
  <si>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</si>
  <si>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</si>
  <si>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</si>
  <si>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</si>
  <si>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</si>
  <si>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</si>
  <si>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</si>
  <si>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</si>
  <si>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</si>
  <si>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</si>
  <si>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</si>
  <si>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</si>
  <si>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</si>
  <si>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</si>
  <si>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</si>
  <si>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</si>
  <si>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</si>
  <si>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</si>
  <si>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</si>
  <si>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</si>
  <si>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</si>
  <si>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</si>
  <si>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</si>
  <si>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</si>
  <si>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</si>
  <si>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</si>
  <si>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</si>
  <si>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</si>
  <si>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</si>
  <si>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</si>
  <si>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</si>
  <si>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</si>
  <si>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</si>
  <si>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</si>
  <si>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</si>
  <si>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</si>
  <si>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</si>
  <si>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</si>
  <si>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</si>
  <si>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</si>
  <si>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</si>
  <si>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</si>
  <si>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</si>
  <si>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</si>
  <si>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</si>
  <si>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</si>
  <si>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</si>
  <si>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</si>
  <si>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</si>
  <si>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</si>
  <si>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</si>
  <si>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</si>
  <si>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</si>
  <si>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</si>
  <si>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</si>
  <si>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</si>
  <si>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</si>
  <si>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</si>
  <si>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</si>
  <si>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</si>
  <si>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</si>
  <si>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</si>
  <si>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</si>
  <si>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</si>
  <si>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</si>
  <si>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</si>
  <si>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</si>
  <si>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</si>
  <si>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</si>
  <si>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</si>
  <si>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</si>
  <si>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</si>
  <si>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</si>
  <si>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</si>
  <si>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</si>
  <si>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</si>
  <si>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</si>
  <si>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</si>
  <si>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</si>
  <si>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</si>
  <si>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</si>
  <si>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</si>
  <si>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</si>
  <si>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</si>
  <si>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</si>
  <si>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</si>
  <si>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</si>
  <si>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</si>
  <si>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</si>
  <si>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</si>
  <si>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</si>
  <si>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</si>
  <si>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</si>
  <si>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</si>
  <si>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</si>
  <si>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</si>
  <si>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</si>
  <si>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</si>
  <si>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</si>
  <si>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</si>
  <si>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</si>
  <si>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</si>
  <si>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</si>
  <si>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</si>
  <si>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</si>
  <si>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</si>
  <si>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</si>
  <si>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</si>
  <si>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</si>
  <si>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</si>
  <si>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</si>
  <si>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</si>
  <si>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</si>
  <si>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</si>
  <si>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</si>
  <si>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</si>
  <si>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</si>
  <si>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</si>
  <si>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</si>
  <si>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</si>
  <si>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</si>
  <si>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</si>
  <si>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</si>
  <si>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</si>
  <si>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</si>
  <si>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</si>
  <si>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</si>
  <si>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</si>
  <si>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</si>
  <si>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</si>
  <si>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</si>
  <si>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</si>
  <si>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</si>
  <si>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</si>
  <si>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</si>
  <si>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</si>
  <si>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</si>
  <si>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</si>
  <si>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</si>
  <si>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</si>
  <si>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</si>
  <si>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</si>
  <si>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</si>
  <si>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</si>
  <si>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</si>
  <si>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</si>
  <si>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</si>
  <si>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</si>
  <si>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</si>
  <si>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</si>
  <si>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</si>
  <si>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</si>
  <si>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</si>
  <si>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</si>
  <si>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</si>
  <si>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</si>
  <si>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</si>
  <si>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</si>
  <si>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</si>
  <si>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</si>
  <si>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</si>
  <si>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</si>
  <si>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</si>
  <si>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</si>
  <si>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</si>
  <si>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</si>
  <si>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</si>
  <si>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</si>
  <si>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</si>
  <si>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</si>
  <si>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</si>
  <si>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</si>
  <si>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</si>
  <si>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</si>
  <si>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</si>
  <si>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</si>
  <si>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</si>
  <si>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</si>
  <si>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</si>
  <si>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</si>
  <si>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</si>
  <si>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</si>
  <si>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</si>
  <si>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</si>
  <si>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</si>
  <si>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</si>
  <si>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</si>
  <si>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</si>
  <si>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</si>
  <si>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</si>
  <si>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</si>
  <si>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</si>
  <si>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</si>
  <si>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</si>
  <si>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</si>
  <si>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</si>
  <si>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</si>
  <si>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</si>
  <si>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</si>
  <si>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</si>
  <si>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</si>
  <si>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</si>
  <si>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</si>
  <si>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</si>
  <si>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</si>
  <si>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</si>
  <si>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</si>
  <si>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</si>
  <si>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</si>
  <si>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</si>
  <si>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</si>
  <si>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</si>
  <si>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</si>
  <si>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</si>
  <si>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</si>
  <si>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</si>
  <si>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</si>
  <si>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</si>
  <si>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</si>
  <si>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</si>
  <si>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</si>
  <si>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</si>
  <si>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</si>
  <si>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</si>
  <si>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</si>
  <si>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</si>
  <si>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</si>
  <si>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</si>
  <si>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</si>
  <si>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</si>
  <si>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</si>
  <si>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</si>
  <si>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</si>
  <si>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</si>
  <si>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</si>
  <si>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</si>
  <si>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</si>
  <si>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</si>
  <si>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</si>
  <si>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</si>
  <si>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</si>
  <si>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</si>
  <si>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</si>
  <si>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</si>
  <si>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</si>
  <si>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</si>
  <si>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</si>
  <si>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</si>
  <si>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</si>
  <si>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</si>
  <si>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</si>
  <si>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</si>
  <si>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</si>
  <si>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</si>
  <si>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</si>
  <si>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</si>
  <si>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</si>
  <si>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</si>
  <si>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</si>
  <si>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</si>
  <si>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</si>
  <si>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</si>
  <si>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</si>
  <si>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</si>
  <si>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</si>
  <si>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</si>
  <si>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</si>
  <si>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</si>
  <si>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</si>
  <si>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</si>
  <si>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</si>
  <si>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</si>
  <si>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</si>
  <si>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</si>
  <si>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</si>
  <si>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</si>
  <si>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</si>
  <si>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</si>
  <si>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</si>
  <si>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</si>
  <si>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</si>
  <si>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</si>
  <si>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</si>
  <si>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</si>
  <si>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</si>
  <si>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</si>
  <si>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</si>
  <si>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</si>
  <si>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</si>
  <si>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</si>
  <si>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</si>
  <si>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</si>
  <si>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</si>
  <si>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</si>
  <si>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</si>
  <si>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</si>
  <si>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</si>
  <si>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</si>
  <si>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</si>
  <si>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</si>
  <si>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</si>
  <si>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</si>
  <si>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</si>
  <si>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</si>
  <si>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</si>
  <si>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</si>
  <si>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</si>
  <si>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</si>
  <si>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</si>
  <si>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</si>
  <si>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</si>
  <si>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</si>
  <si>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</si>
  <si>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</si>
  <si>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</si>
  <si>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</si>
  <si>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</si>
  <si>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</si>
  <si>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</si>
  <si>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</si>
  <si>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</si>
  <si>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</si>
  <si>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</si>
  <si>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</si>
  <si>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</si>
  <si>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</si>
  <si>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</si>
  <si>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</si>
  <si>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</si>
  <si>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</si>
  <si>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</si>
  <si>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</si>
  <si>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</si>
  <si>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</si>
  <si>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</si>
  <si>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</si>
  <si>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</si>
  <si>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</si>
  <si>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</si>
  <si>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</si>
  <si>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</si>
  <si>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</si>
  <si>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</si>
  <si>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</si>
  <si>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</si>
  <si>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</si>
  <si>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</si>
  <si>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</si>
  <si>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</si>
  <si>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</si>
  <si>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</si>
  <si>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</si>
  <si>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</si>
  <si>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</si>
  <si>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</si>
  <si>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</si>
  <si>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</si>
  <si>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</si>
  <si>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</si>
  <si>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</si>
  <si>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</si>
  <si>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</si>
  <si>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</si>
  <si>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</si>
  <si>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</si>
  <si>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</si>
  <si>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</si>
  <si>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</si>
  <si>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</si>
  <si>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</si>
  <si>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</si>
  <si>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</si>
  <si>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</si>
  <si>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</si>
  <si>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</si>
  <si>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</si>
  <si>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</si>
  <si>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</si>
  <si>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</si>
  <si>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</si>
  <si>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</si>
  <si>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</si>
  <si>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</si>
  <si>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</si>
  <si>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</si>
  <si>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</si>
  <si>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</si>
  <si>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</si>
  <si>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</si>
  <si>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</si>
  <si>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</si>
  <si>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</si>
  <si>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</si>
  <si>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</si>
  <si>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</si>
  <si>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</si>
  <si>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</si>
  <si>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</si>
  <si>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</si>
  <si>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</si>
  <si>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</si>
  <si>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</si>
  <si>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</si>
  <si>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</si>
  <si>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</si>
  <si>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</si>
  <si>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</si>
  <si>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</si>
  <si>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</si>
  <si>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</si>
  <si>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</si>
  <si>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</si>
  <si>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</si>
  <si>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</si>
  <si>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</si>
  <si>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</si>
  <si>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</si>
  <si>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</si>
  <si>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</si>
  <si>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</si>
  <si>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</si>
  <si>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</si>
  <si>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</si>
  <si>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</si>
  <si>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</si>
  <si>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</si>
  <si>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</si>
  <si>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</si>
  <si>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</si>
  <si>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</si>
  <si>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</si>
  <si>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</si>
  <si>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</si>
  <si>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</si>
  <si>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</si>
  <si>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</si>
  <si>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</si>
  <si>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</si>
  <si>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</si>
  <si>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</si>
  <si>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</si>
  <si>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</si>
  <si>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</si>
  <si>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</si>
  <si>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</si>
  <si>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</si>
  <si>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</si>
  <si>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</si>
  <si>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</si>
  <si>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</si>
  <si>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</si>
  <si>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</si>
  <si>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</si>
  <si>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</si>
  <si>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</si>
  <si>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</si>
  <si>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</si>
  <si>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</si>
  <si>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</si>
  <si>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</si>
  <si>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</si>
  <si>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</si>
  <si>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</si>
  <si>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</si>
  <si>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</si>
  <si>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</si>
  <si>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</si>
  <si>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</si>
  <si>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</si>
  <si>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</si>
  <si>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</si>
  <si>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</si>
  <si>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</si>
  <si>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</si>
  <si>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</si>
  <si>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</si>
  <si>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</si>
  <si>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</si>
  <si>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</si>
  <si>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</si>
  <si>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</si>
  <si>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</si>
  <si>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</si>
  <si>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</si>
  <si>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</si>
  <si>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</si>
  <si>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</si>
  <si>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</si>
  <si>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</si>
  <si>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</si>
  <si>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</si>
  <si>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</si>
  <si>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</si>
  <si>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</si>
  <si>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</si>
  <si>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</si>
  <si>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</si>
  <si>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</si>
  <si>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</si>
  <si>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</si>
  <si>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</si>
  <si>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</si>
  <si>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</si>
  <si>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</si>
  <si>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</si>
  <si>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</si>
  <si>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</si>
  <si>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</si>
  <si>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</si>
  <si>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</si>
  <si>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</si>
  <si>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</si>
  <si>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</si>
  <si>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</si>
  <si>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</si>
  <si>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</si>
  <si>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</si>
  <si>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</si>
  <si>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</si>
  <si>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</si>
  <si>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</si>
  <si>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</si>
  <si>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</si>
  <si>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</si>
  <si>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</si>
  <si>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</si>
  <si>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</si>
  <si>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</si>
  <si>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</si>
  <si>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</si>
  <si>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</si>
  <si>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</si>
  <si>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</si>
  <si>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</si>
  <si>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</si>
  <si>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</si>
  <si>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</si>
  <si>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</si>
  <si>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</si>
  <si>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</si>
  <si>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</si>
  <si>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</si>
  <si>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</si>
  <si>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</si>
  <si>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</si>
  <si>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</si>
  <si>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</si>
  <si>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</si>
  <si>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</si>
  <si>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</si>
  <si>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</si>
  <si>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</si>
  <si>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</si>
  <si>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</si>
  <si>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</si>
  <si>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</si>
  <si>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</si>
  <si>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</si>
  <si>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</si>
  <si>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</si>
  <si>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</si>
  <si>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</si>
  <si>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</si>
  <si>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</si>
  <si>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</si>
  <si>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</si>
  <si>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</si>
  <si>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</si>
  <si>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</si>
  <si>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</si>
  <si>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</si>
  <si>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</si>
  <si>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</si>
  <si>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</si>
  <si>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</si>
  <si>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</si>
  <si>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</si>
  <si>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</si>
  <si>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</si>
  <si>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</si>
  <si>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</si>
  <si>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</si>
  <si>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</si>
  <si>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</si>
  <si>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</si>
  <si>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</si>
  <si>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</si>
  <si>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</si>
  <si>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</si>
  <si>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</si>
  <si>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</si>
  <si>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</si>
  <si>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</si>
  <si>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</si>
  <si>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</si>
  <si>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</si>
  <si>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</si>
  <si>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</si>
  <si>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</si>
  <si>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</si>
  <si>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</si>
  <si>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</si>
  <si>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</si>
  <si>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</si>
  <si>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</si>
  <si>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</si>
  <si>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</si>
  <si>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</si>
  <si>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</si>
  <si>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</si>
  <si>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</si>
  <si>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</si>
  <si>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</si>
  <si>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</si>
  <si>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</si>
  <si>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</si>
  <si>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</si>
  <si>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</si>
  <si>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</si>
  <si>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</si>
  <si>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</si>
  <si>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</si>
  <si>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</si>
  <si>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</si>
  <si>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</si>
  <si>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</si>
  <si>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</si>
  <si>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</si>
  <si>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</si>
  <si>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</si>
  <si>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</si>
  <si>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</si>
  <si>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</si>
  <si>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</si>
  <si>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</si>
  <si>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</si>
  <si>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</si>
  <si>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</si>
  <si>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</si>
  <si>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</si>
  <si>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</si>
  <si>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</si>
  <si>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</si>
  <si>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</si>
  <si>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</si>
  <si>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</si>
  <si>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</si>
  <si>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</si>
  <si>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</si>
  <si>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</si>
  <si>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</si>
  <si>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</si>
  <si>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</si>
  <si>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</si>
  <si>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</si>
  <si>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</si>
  <si>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</si>
  <si>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</si>
  <si>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</si>
  <si>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</si>
  <si>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</si>
  <si>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</si>
  <si>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</si>
  <si>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</si>
  <si>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</si>
  <si>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</si>
  <si>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</si>
  <si>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</si>
  <si>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</si>
  <si>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</si>
  <si>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</si>
  <si>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</si>
  <si>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</si>
  <si>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</si>
  <si>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</si>
  <si>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</si>
  <si>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</si>
  <si>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</si>
  <si>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</si>
  <si>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</si>
  <si>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</si>
  <si>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</si>
  <si>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</si>
  <si>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</si>
  <si>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</si>
  <si>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</si>
  <si>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</si>
  <si>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</si>
  <si>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</si>
  <si>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</si>
  <si>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</si>
  <si>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</si>
  <si>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</si>
  <si>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</si>
  <si>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</si>
  <si>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</si>
  <si>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</si>
  <si>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</si>
  <si>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</si>
  <si>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</si>
  <si>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</si>
  <si>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</si>
  <si>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</si>
  <si>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</si>
  <si>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</si>
  <si>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</si>
  <si>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</si>
  <si>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</si>
  <si>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</si>
  <si>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</si>
  <si>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</si>
  <si>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</si>
  <si>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</si>
  <si>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</si>
  <si>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</si>
  <si>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</si>
  <si>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</si>
  <si>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</si>
  <si>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</si>
  <si>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</si>
  <si>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</si>
  <si>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</si>
  <si>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</si>
  <si>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</si>
  <si>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</si>
  <si>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</si>
  <si>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</si>
  <si>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</si>
  <si>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</si>
  <si>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</si>
  <si>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</si>
  <si>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</si>
  <si>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</si>
  <si>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</si>
  <si>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</si>
  <si>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</si>
  <si>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</si>
  <si>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</si>
  <si>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</si>
  <si>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</si>
  <si>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</si>
  <si>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</si>
  <si>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</si>
  <si>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</si>
  <si>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</si>
  <si>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</si>
  <si>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</si>
  <si>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</si>
  <si>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</si>
  <si>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</si>
  <si>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</si>
  <si>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</si>
  <si>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</si>
  <si>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</si>
  <si>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</si>
  <si>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</si>
  <si>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</si>
  <si>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</si>
  <si>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</si>
  <si>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</si>
  <si>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</si>
  <si>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</si>
  <si>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</si>
  <si>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</si>
  <si>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</si>
  <si>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</si>
  <si>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</si>
  <si>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</si>
  <si>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</si>
  <si>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</si>
  <si>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</si>
  <si>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</si>
  <si>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</si>
  <si>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</si>
  <si>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</si>
  <si>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</si>
  <si>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</si>
  <si>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</si>
  <si>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</si>
  <si>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</si>
  <si>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</si>
  <si>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</si>
  <si>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</si>
  <si>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</si>
  <si>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</si>
  <si>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</si>
  <si>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</si>
  <si>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</si>
  <si>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</si>
  <si>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</si>
  <si>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</si>
  <si>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</si>
  <si>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</si>
  <si>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</si>
  <si>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</si>
  <si>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</si>
  <si>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</si>
  <si>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</si>
  <si>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</si>
  <si>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</si>
  <si>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</si>
  <si>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</si>
  <si>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</si>
  <si>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</si>
  <si>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</si>
  <si>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</si>
  <si>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</si>
  <si>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</si>
  <si>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</si>
  <si>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</si>
  <si>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</si>
  <si>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</si>
  <si>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</si>
  <si>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</si>
  <si>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</si>
  <si>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</si>
  <si>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</si>
  <si>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</si>
  <si>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</si>
  <si>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</si>
  <si>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</si>
  <si>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</si>
  <si>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</si>
  <si>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</si>
  <si>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</si>
  <si>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</si>
  <si>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</si>
  <si>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</si>
  <si>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</si>
  <si>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</si>
  <si>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</si>
  <si>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</si>
  <si>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</si>
  <si>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</si>
  <si>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</si>
  <si>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</si>
  <si>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</si>
  <si>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</si>
  <si>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</si>
  <si>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</si>
  <si>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</si>
  <si>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</si>
  <si>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</si>
  <si>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</si>
  <si>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</si>
  <si>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</si>
  <si>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</si>
  <si>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</si>
  <si>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</si>
  <si>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</si>
  <si>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</si>
  <si>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</si>
  <si>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</si>
  <si>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</si>
  <si>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</si>
  <si>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</si>
  <si>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</si>
  <si>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</si>
  <si>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</si>
  <si>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</si>
  <si>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</si>
  <si>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</si>
  <si>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</si>
  <si>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</si>
  <si>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</si>
  <si>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</si>
  <si>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</si>
  <si>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</si>
  <si>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</si>
  <si>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</si>
  <si>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</si>
  <si>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</si>
  <si>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</si>
  <si>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</si>
  <si>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</si>
  <si>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</si>
  <si>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</si>
  <si>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</si>
  <si>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</si>
  <si>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</si>
  <si>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</si>
  <si>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</si>
  <si>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</si>
  <si>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</si>
  <si>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</si>
  <si>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</si>
  <si>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</si>
  <si>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</si>
  <si>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</si>
  <si>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</si>
  <si>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</si>
  <si>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</si>
  <si>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</si>
  <si>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</si>
  <si>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</si>
  <si>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</si>
  <si>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</si>
  <si>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</si>
  <si>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</si>
  <si>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</si>
  <si>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</si>
  <si>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</si>
  <si>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</si>
  <si>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</si>
  <si>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</si>
  <si>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</si>
  <si>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</si>
  <si>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</si>
  <si>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</si>
  <si>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</si>
  <si>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</si>
  <si>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</si>
  <si>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</si>
  <si>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</si>
  <si>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</si>
  <si>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</si>
  <si>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</si>
  <si>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</si>
  <si>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</si>
  <si>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</si>
  <si>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</si>
  <si>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</si>
  <si>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</si>
  <si>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</si>
  <si>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</si>
  <si>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</si>
  <si>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</si>
  <si>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</si>
  <si>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</si>
  <si>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</si>
  <si>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</si>
  <si>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</si>
  <si>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</si>
  <si>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</si>
  <si>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</si>
  <si>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</si>
  <si>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</si>
  <si>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</si>
  <si>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</si>
  <si>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</si>
  <si>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</si>
  <si>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</si>
  <si>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</si>
  <si>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</si>
  <si>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</si>
  <si>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</si>
  <si>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</si>
  <si>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</si>
  <si>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</si>
  <si>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</si>
  <si>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</si>
  <si>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</si>
  <si>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</si>
  <si>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</si>
  <si>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</si>
  <si>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</si>
  <si>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</si>
  <si>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</si>
  <si>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</si>
  <si>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</si>
  <si>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</si>
  <si>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</si>
  <si>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</si>
  <si>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</si>
  <si>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</si>
  <si>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</si>
  <si>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</si>
  <si>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</si>
  <si>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</si>
  <si>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</si>
  <si>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</si>
  <si>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</si>
  <si>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</si>
  <si>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</si>
  <si>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</si>
  <si>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</si>
  <si>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</si>
  <si>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</si>
  <si>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</si>
  <si>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</si>
  <si>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</si>
  <si>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</si>
  <si>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</si>
  <si>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</si>
  <si>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</si>
  <si>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</si>
  <si>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</si>
  <si>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</si>
  <si>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</si>
  <si>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</si>
  <si>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</si>
  <si>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</si>
  <si>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</si>
  <si>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</si>
  <si>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</si>
  <si>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</si>
  <si>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</si>
  <si>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</si>
  <si>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</si>
  <si>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</si>
  <si>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</si>
  <si>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</si>
  <si>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</si>
  <si>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</si>
  <si>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</si>
  <si>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</si>
  <si>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</si>
  <si>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</si>
  <si>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</si>
  <si>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</si>
  <si>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</si>
  <si>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</si>
  <si>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</si>
  <si>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</si>
  <si>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</si>
  <si>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</si>
  <si>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</si>
  <si>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</si>
  <si>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</si>
  <si>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</si>
  <si>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</si>
  <si>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</si>
  <si>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</si>
  <si>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</si>
  <si>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</si>
  <si>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</si>
  <si>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</si>
  <si>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</si>
  <si>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</si>
  <si>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</si>
  <si>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</si>
  <si>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</si>
  <si>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</si>
  <si>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</si>
  <si>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</si>
  <si>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</si>
  <si>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</si>
  <si>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</si>
  <si>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</si>
  <si>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</si>
  <si>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</si>
  <si>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</si>
  <si>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</si>
  <si>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</si>
  <si>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</si>
  <si>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</si>
  <si>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</si>
  <si>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</si>
  <si>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</si>
  <si>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</si>
  <si>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</si>
  <si>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</si>
  <si>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</si>
  <si>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</si>
  <si>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</si>
  <si>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</si>
  <si>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</si>
  <si>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</si>
  <si>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</si>
  <si>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</si>
  <si>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</si>
  <si>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</si>
  <si>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</si>
  <si>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</si>
  <si>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</si>
  <si>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</si>
  <si>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</si>
  <si>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</si>
  <si>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</si>
  <si>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</si>
  <si>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</si>
  <si>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</si>
  <si>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</si>
  <si>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</si>
  <si>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</si>
  <si>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</si>
  <si>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</si>
  <si>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</si>
  <si>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</si>
  <si>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</si>
  <si>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</si>
  <si>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</si>
  <si>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</si>
  <si>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</si>
  <si>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</si>
  <si>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</si>
  <si>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</si>
  <si>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</si>
  <si>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</si>
  <si>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</si>
  <si>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</si>
  <si>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</si>
  <si>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</si>
  <si>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</si>
  <si>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</si>
  <si>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</si>
  <si>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</si>
  <si>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</si>
  <si>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</si>
  <si>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</si>
  <si>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</si>
  <si>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</si>
  <si>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</si>
  <si>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</si>
  <si>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</si>
  <si>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</si>
  <si>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</si>
  <si>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</si>
  <si>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</si>
  <si>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</si>
  <si>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</si>
  <si>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</si>
  <si>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</si>
  <si>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</si>
  <si>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</si>
  <si>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</si>
  <si>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</si>
  <si>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</si>
  <si>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</si>
  <si>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</si>
  <si>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</si>
  <si>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</si>
  <si>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</si>
  <si>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</si>
  <si>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</si>
  <si>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</si>
  <si>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</si>
  <si>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</si>
  <si>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</si>
  <si>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</si>
  <si>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</si>
  <si>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</si>
  <si>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</si>
  <si>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</si>
  <si>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</si>
  <si>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</si>
  <si>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</si>
  <si>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</si>
  <si>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</si>
  <si>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</si>
  <si>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</si>
  <si>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</si>
  <si>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</si>
  <si>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</si>
  <si>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</si>
  <si>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</si>
  <si>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</si>
  <si>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</si>
  <si>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</si>
  <si>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</si>
  <si>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</si>
  <si>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</si>
  <si>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</si>
  <si>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</si>
  <si>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</si>
  <si>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</si>
  <si>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</si>
  <si>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</si>
  <si>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</si>
  <si>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</si>
  <si>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</si>
  <si>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</si>
  <si>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</si>
  <si>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</si>
  <si>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</si>
  <si>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</si>
  <si>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</si>
  <si>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</si>
  <si>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</si>
  <si>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</si>
  <si>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</si>
  <si>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</si>
  <si>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</si>
  <si>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</si>
  <si>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</si>
  <si>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</si>
  <si>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</si>
  <si>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</si>
  <si>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</si>
  <si>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</si>
  <si>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</si>
  <si>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</si>
  <si>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</si>
  <si>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</si>
  <si>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</si>
  <si>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</si>
  <si>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</si>
  <si>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</si>
  <si>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</si>
  <si>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</si>
  <si>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</si>
  <si>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</si>
  <si>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</si>
  <si>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</si>
  <si>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</si>
  <si>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</si>
  <si>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</si>
  <si>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</si>
  <si>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</si>
  <si>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</si>
  <si>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</si>
  <si>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</si>
  <si>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</si>
  <si>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</si>
  <si>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</si>
  <si>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</si>
  <si>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</si>
  <si>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</si>
  <si>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</si>
  <si>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</si>
  <si>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</si>
  <si>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</si>
  <si>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</si>
  <si>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</si>
  <si>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</si>
  <si>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</si>
  <si>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</si>
  <si>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</si>
  <si>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</si>
  <si>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</si>
  <si>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</si>
  <si>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</si>
  <si>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</si>
  <si>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</si>
  <si>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</si>
  <si>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</si>
  <si>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</si>
  <si>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</si>
  <si>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</si>
  <si>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</si>
  <si>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</si>
  <si>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</si>
  <si>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</si>
  <si>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</si>
  <si>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</si>
  <si>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</si>
  <si>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</si>
  <si>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</si>
  <si>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</si>
  <si>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</si>
  <si>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</si>
  <si>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</si>
  <si>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</si>
  <si>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</si>
  <si>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</si>
  <si>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</si>
  <si>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</si>
  <si>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</si>
  <si>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</si>
  <si>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</si>
  <si>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</si>
  <si>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</si>
  <si>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</si>
  <si>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</si>
  <si>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</si>
  <si>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</si>
  <si>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</si>
  <si>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</si>
  <si>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</si>
  <si>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</si>
  <si>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</si>
  <si>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</si>
  <si>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</si>
  <si>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</si>
  <si>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</si>
  <si>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</si>
  <si>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</si>
  <si>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</si>
  <si>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</si>
  <si>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</si>
  <si>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</si>
  <si>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</si>
  <si>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</si>
  <si>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</si>
  <si>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</si>
  <si>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</si>
  <si>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</si>
  <si>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</si>
  <si>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</si>
  <si>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</si>
  <si>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</si>
  <si>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</si>
  <si>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</si>
  <si>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</si>
  <si>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</si>
  <si>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</si>
  <si>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</si>
  <si>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</si>
  <si>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</si>
  <si>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</si>
  <si>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</si>
  <si>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</si>
  <si>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</si>
  <si>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</si>
  <si>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</si>
  <si>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</si>
  <si>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</si>
  <si>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</si>
  <si>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</si>
  <si>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</si>
  <si>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</si>
  <si>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</si>
  <si>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</si>
  <si>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</si>
  <si>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</si>
  <si>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</si>
  <si>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</si>
  <si>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</si>
  <si>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</si>
  <si>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</si>
  <si>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</si>
  <si>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</si>
  <si>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</si>
  <si>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</si>
  <si>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</si>
  <si>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</si>
  <si>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</si>
  <si>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</si>
  <si>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</si>
  <si>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</si>
  <si>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</si>
  <si>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</si>
  <si>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</si>
  <si>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</si>
  <si>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</si>
  <si>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</si>
  <si>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</si>
  <si>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</si>
  <si>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</si>
  <si>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</si>
  <si>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</si>
  <si>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</si>
  <si>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</si>
  <si>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</si>
  <si>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</si>
  <si>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</si>
  <si>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</si>
  <si>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</si>
  <si>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</si>
  <si>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</si>
  <si>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</si>
  <si>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</si>
  <si>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</si>
  <si>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</si>
  <si>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</si>
  <si>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</si>
  <si>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</si>
  <si>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</si>
  <si>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</si>
  <si>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</si>
  <si>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</si>
  <si>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</si>
  <si>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</si>
  <si>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</si>
  <si>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</si>
  <si>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</si>
  <si>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</si>
  <si>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</si>
  <si>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</si>
  <si>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</si>
  <si>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</si>
  <si>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</si>
  <si>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</si>
  <si>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</si>
  <si>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</si>
  <si>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</si>
  <si>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</si>
  <si>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</si>
  <si>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</si>
  <si>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</si>
  <si>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</si>
  <si>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</si>
  <si>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</si>
  <si>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</si>
  <si>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</si>
  <si>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</si>
  <si>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</si>
  <si>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</si>
  <si>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</si>
  <si>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</si>
  <si>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</si>
  <si>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</si>
  <si>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</si>
  <si>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</si>
  <si>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</si>
  <si>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</si>
  <si>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</si>
  <si>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</si>
  <si>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</si>
  <si>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</si>
  <si>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</si>
  <si>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</si>
  <si>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</si>
  <si>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</si>
  <si>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</si>
  <si>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</si>
  <si>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</si>
  <si>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</si>
  <si>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</si>
  <si>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</si>
  <si>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</si>
  <si>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</si>
  <si>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</si>
  <si>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</si>
  <si>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</si>
  <si>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</si>
  <si>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</si>
  <si>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</si>
  <si>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</si>
  <si>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</si>
  <si>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</si>
  <si>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</si>
  <si>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</si>
  <si>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</si>
  <si>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</si>
  <si>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</si>
  <si>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</si>
  <si>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</si>
  <si>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</si>
  <si>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</si>
  <si>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</si>
  <si>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</si>
  <si>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</si>
  <si>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</si>
  <si>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</si>
  <si>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</si>
  <si>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</si>
  <si>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</si>
  <si>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</si>
  <si>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</si>
  <si>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</si>
  <si>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</si>
  <si>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</si>
  <si>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</si>
  <si>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</si>
  <si>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</si>
  <si>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</si>
  <si>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</si>
  <si>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</si>
  <si>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</si>
  <si>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</si>
  <si>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</si>
  <si>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</si>
  <si>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</si>
  <si>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</si>
  <si>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</si>
  <si>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</si>
  <si>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</si>
  <si>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</si>
  <si>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</si>
  <si>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</si>
  <si>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</si>
  <si>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</si>
  <si>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</si>
  <si>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</si>
  <si>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</si>
  <si>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</si>
  <si>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</si>
  <si>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</si>
  <si>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</si>
  <si>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</si>
  <si>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</si>
  <si>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</si>
  <si>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</si>
  <si>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</si>
  <si>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</si>
  <si>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</si>
  <si>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</si>
  <si>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</si>
  <si>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</si>
  <si>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</si>
  <si>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</si>
  <si>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</si>
  <si>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</si>
  <si>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</si>
  <si>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</si>
  <si>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</si>
  <si>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</si>
  <si>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</si>
  <si>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</si>
  <si>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</si>
  <si>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</si>
  <si>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</si>
  <si>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</si>
  <si>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</si>
  <si>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</si>
  <si>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</si>
  <si>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</si>
  <si>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</si>
  <si>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</si>
  <si>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</si>
  <si>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</si>
  <si>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</si>
  <si>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</si>
  <si>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</si>
  <si>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</si>
  <si>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</si>
  <si>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</si>
  <si>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</si>
  <si>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</si>
  <si>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</si>
  <si>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</si>
  <si>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</si>
  <si>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</si>
  <si>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</si>
  <si>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</si>
  <si>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</si>
  <si>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</si>
  <si>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</si>
  <si>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</si>
  <si>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</si>
  <si>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</si>
  <si>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</si>
  <si>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</si>
  <si>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</si>
  <si>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</si>
  <si>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</si>
  <si>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</si>
  <si>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</si>
  <si>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</si>
  <si>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</si>
  <si>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</si>
  <si>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</si>
  <si>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</si>
  <si>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</si>
  <si>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</si>
  <si>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</si>
  <si>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</si>
  <si>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</si>
  <si>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</si>
  <si>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</si>
  <si>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</si>
  <si>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</si>
  <si>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</si>
  <si>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</si>
  <si>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</si>
  <si>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</si>
  <si>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</si>
  <si>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</si>
  <si>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</si>
  <si>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</si>
  <si>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</si>
  <si>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</si>
  <si>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</si>
  <si>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</si>
  <si>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</si>
  <si>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</si>
  <si>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</si>
  <si>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</si>
  <si>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</si>
  <si>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</si>
  <si>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</si>
  <si>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</si>
  <si>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</si>
  <si>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</si>
  <si>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</si>
  <si>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</si>
  <si>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</si>
  <si>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</si>
  <si>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</si>
  <si>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</si>
  <si>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</si>
  <si>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</si>
  <si>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</si>
  <si>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</si>
  <si>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</si>
  <si>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</si>
  <si>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</si>
  <si>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</si>
  <si>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</si>
  <si>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</si>
  <si>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</si>
  <si>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</si>
  <si>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</si>
  <si>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</si>
  <si>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</si>
  <si>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</si>
  <si>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</si>
  <si>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</si>
  <si>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</si>
  <si>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</si>
  <si>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</si>
  <si>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</si>
  <si>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</si>
  <si>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</si>
  <si>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</si>
  <si>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</si>
  <si>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</si>
  <si>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</si>
  <si>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</si>
  <si>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</si>
  <si>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</si>
  <si>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</si>
  <si>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</si>
  <si>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</si>
  <si>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</si>
  <si>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</si>
  <si>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</si>
  <si>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</si>
  <si>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</si>
  <si>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</si>
  <si>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</si>
  <si>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</si>
  <si>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</si>
  <si>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</si>
  <si>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</si>
  <si>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</si>
  <si>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</si>
  <si>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</si>
  <si>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</si>
  <si>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</si>
  <si>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</si>
  <si>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</si>
  <si>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</si>
  <si>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</si>
  <si>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</si>
  <si>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</si>
  <si>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</si>
  <si>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</si>
  <si>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</si>
  <si>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</si>
  <si>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</si>
  <si>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</si>
  <si>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</si>
  <si>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</si>
  <si>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</si>
  <si>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</si>
  <si>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</si>
  <si>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</si>
  <si>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</si>
  <si>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</si>
  <si>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</si>
  <si>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</si>
  <si>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</si>
  <si>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</si>
  <si>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</si>
  <si>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</si>
  <si>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</si>
  <si>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</si>
  <si>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</si>
  <si>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</si>
  <si>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</si>
  <si>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</si>
  <si>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</si>
  <si>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</si>
  <si>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</si>
  <si>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</si>
  <si>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</si>
  <si>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</si>
  <si>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</si>
  <si>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</si>
  <si>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</si>
  <si>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</si>
  <si>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</si>
  <si>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</si>
  <si>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</si>
  <si>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</si>
  <si>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</si>
  <si>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</si>
  <si>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</si>
  <si>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</si>
  <si>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</si>
  <si>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</si>
  <si>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</si>
  <si>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</si>
  <si>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</si>
  <si>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</si>
  <si>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</si>
  <si>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</si>
  <si>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</si>
  <si>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</si>
  <si>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</si>
  <si>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</si>
  <si>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</si>
  <si>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</si>
  <si>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</si>
  <si>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</si>
  <si>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</si>
  <si>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</si>
  <si>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</si>
  <si>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</si>
  <si>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</si>
  <si>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</si>
  <si>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</si>
  <si>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</si>
  <si>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</si>
  <si>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</si>
  <si>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</si>
  <si>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</si>
  <si>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</si>
  <si>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</si>
  <si>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</si>
  <si>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</si>
  <si>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</si>
  <si>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</si>
  <si>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</si>
  <si>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</si>
  <si>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</si>
  <si>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</si>
  <si>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</si>
  <si>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</si>
  <si>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</si>
  <si>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</si>
  <si>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</si>
  <si>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</si>
  <si>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</si>
  <si>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</si>
  <si>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</si>
  <si>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</si>
  <si>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</si>
  <si>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</si>
  <si>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</si>
  <si>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</si>
  <si>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</si>
  <si>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</si>
  <si>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</si>
  <si>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</si>
  <si>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</si>
  <si>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</si>
  <si>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</si>
  <si>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</si>
  <si>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</si>
  <si>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</si>
  <si>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</si>
  <si>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</si>
  <si>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</si>
  <si>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</si>
  <si>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</si>
  <si>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</si>
  <si>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</si>
  <si>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</si>
  <si>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</si>
  <si>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</si>
  <si>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</si>
  <si>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</si>
  <si>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</si>
  <si>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</si>
  <si>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</si>
  <si>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</si>
  <si>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</si>
  <si>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</si>
  <si>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</si>
  <si>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</si>
  <si>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</si>
  <si>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</si>
  <si>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</si>
  <si>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</si>
  <si>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</si>
  <si>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</si>
  <si>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</si>
  <si>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</si>
  <si>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</si>
  <si>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</si>
  <si>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</si>
  <si>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</si>
  <si>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</si>
  <si>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</si>
  <si>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</si>
  <si>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</si>
  <si>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</si>
  <si>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</si>
  <si>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</si>
  <si>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</si>
  <si>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</si>
  <si>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</si>
  <si>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</si>
  <si>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</si>
  <si>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</si>
  <si>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</si>
  <si>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</si>
  <si>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</si>
  <si>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</si>
  <si>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</si>
  <si>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</si>
  <si>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</si>
  <si>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</si>
  <si>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</si>
  <si>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</si>
  <si>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</si>
  <si>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</si>
  <si>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</si>
  <si>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</si>
  <si>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</si>
  <si>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</si>
  <si>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</si>
  <si>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</si>
  <si>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</si>
  <si>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</si>
  <si>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</si>
  <si>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</si>
  <si>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</si>
  <si>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</si>
  <si>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</si>
  <si>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</si>
  <si>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</si>
  <si>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</si>
  <si>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</si>
  <si>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</si>
  <si>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</si>
  <si>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</si>
  <si>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</si>
  <si>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</si>
  <si>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</si>
  <si>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</si>
  <si>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</si>
  <si>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</si>
  <si>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</si>
  <si>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</si>
  <si>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</si>
  <si>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</si>
  <si>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</si>
  <si>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</si>
  <si>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</si>
  <si>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</si>
  <si>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</si>
  <si>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</si>
  <si>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</si>
  <si>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</si>
  <si>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</si>
  <si>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</si>
  <si>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</si>
  <si>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</si>
  <si>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</si>
  <si>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</si>
  <si>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</si>
  <si>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</si>
  <si>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</si>
  <si>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</si>
  <si>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</si>
  <si>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</si>
  <si>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</si>
  <si>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</si>
  <si>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</si>
  <si>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</si>
  <si>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</si>
  <si>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</si>
  <si>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</si>
  <si>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</si>
  <si>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</si>
  <si>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</si>
  <si>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</si>
  <si>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</si>
  <si>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</si>
  <si>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</si>
  <si>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</si>
  <si>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</si>
  <si>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</si>
  <si>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</si>
  <si>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</si>
  <si>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</si>
  <si>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</si>
  <si>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</si>
  <si>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</si>
  <si>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</si>
  <si>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</si>
  <si>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</si>
  <si>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</si>
  <si>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</si>
  <si>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</si>
  <si>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</si>
  <si>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</si>
  <si>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</si>
  <si>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</si>
  <si>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</si>
  <si>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</si>
  <si>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</si>
  <si>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</si>
  <si>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</si>
  <si>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</si>
  <si>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</si>
  <si>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</si>
  <si>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</si>
  <si>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</si>
  <si>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</si>
  <si>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</si>
  <si>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</si>
  <si>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</si>
  <si>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</si>
  <si>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</si>
  <si>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</si>
  <si>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</si>
  <si>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</si>
  <si>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</si>
  <si>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</si>
  <si>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</si>
  <si>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</si>
  <si>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</si>
  <si>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</si>
  <si>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</si>
  <si>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</si>
  <si>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</si>
  <si>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</si>
  <si>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</si>
  <si>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</si>
  <si>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</si>
  <si>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</si>
  <si>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</si>
  <si>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</si>
  <si>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</si>
  <si>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</si>
  <si>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</si>
  <si>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</si>
  <si>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</si>
  <si>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</si>
  <si>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</si>
  <si>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</si>
  <si>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</si>
  <si>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</si>
  <si>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</si>
  <si>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</si>
  <si>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</si>
  <si>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</si>
  <si>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</si>
  <si>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</si>
  <si>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</si>
  <si>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</si>
  <si>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</si>
  <si>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</si>
  <si>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</si>
  <si>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</si>
  <si>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</si>
  <si>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</si>
  <si>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</si>
  <si>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</si>
  <si>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</si>
  <si>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</si>
  <si>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</si>
  <si>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</si>
  <si>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</si>
  <si>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</si>
  <si>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</si>
  <si>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</si>
  <si>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</si>
  <si>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</si>
  <si>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</si>
  <si>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</si>
  <si>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</si>
  <si>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</si>
  <si>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</si>
  <si>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</si>
  <si>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</si>
  <si>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</si>
  <si>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</si>
  <si>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</si>
  <si>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</si>
  <si>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</si>
  <si>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</si>
  <si>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</si>
  <si>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</si>
  <si>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</si>
  <si>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</si>
  <si>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</si>
  <si>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</si>
  <si>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</si>
  <si>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</si>
  <si>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</si>
  <si>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</si>
  <si>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</si>
  <si>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</si>
  <si>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</si>
  <si>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</si>
  <si>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</si>
  <si>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</si>
  <si>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</si>
  <si>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</si>
  <si>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</si>
  <si>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</si>
  <si>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</si>
  <si>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</si>
  <si>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</si>
  <si>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</si>
  <si>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</si>
  <si>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</si>
  <si>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</si>
  <si>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</si>
  <si>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</si>
  <si>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</si>
  <si>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</si>
  <si>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</si>
  <si>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</si>
  <si>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</si>
  <si>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</si>
  <si>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</si>
  <si>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</si>
  <si>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</si>
  <si>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</si>
  <si>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</si>
  <si>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</si>
  <si>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</si>
  <si>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</si>
  <si>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</si>
  <si>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</si>
  <si>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</si>
  <si>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</si>
  <si>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</si>
  <si>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</si>
  <si>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</si>
  <si>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</si>
  <si>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</si>
  <si>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</si>
  <si>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</si>
  <si>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</si>
  <si>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</si>
  <si>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</si>
  <si>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</si>
  <si>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</si>
  <si>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</si>
  <si>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</si>
  <si>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</si>
  <si>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</si>
  <si>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</si>
  <si>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</si>
  <si>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</si>
  <si>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</si>
  <si>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</si>
  <si>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</si>
  <si>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</si>
  <si>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</si>
  <si>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</si>
  <si>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</si>
  <si>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</si>
  <si>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</si>
  <si>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</si>
  <si>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</si>
  <si>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</si>
  <si>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</si>
  <si>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</si>
  <si>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</si>
  <si>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</si>
  <si>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</si>
  <si>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</si>
  <si>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</si>
  <si>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</si>
  <si>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</si>
  <si>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</si>
  <si>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</si>
  <si>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</si>
  <si>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</si>
  <si>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</si>
  <si>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</si>
  <si>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</si>
  <si>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</si>
  <si>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</si>
  <si>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</si>
  <si>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</si>
  <si>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</si>
  <si>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</si>
  <si>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</si>
  <si>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</si>
  <si>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</si>
  <si>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</si>
  <si>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</si>
  <si>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</si>
  <si>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</si>
  <si>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</si>
  <si>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</si>
  <si>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</si>
  <si>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</si>
  <si>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</si>
  <si>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</si>
  <si>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</si>
  <si>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</si>
  <si>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</si>
  <si>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</si>
  <si>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</si>
  <si>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</si>
  <si>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</si>
  <si>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</si>
  <si>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</si>
  <si>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</si>
  <si>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</si>
  <si>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</si>
  <si>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</si>
  <si>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</si>
  <si>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</si>
  <si>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</si>
  <si>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</si>
  <si>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</si>
  <si>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</si>
  <si>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</si>
  <si>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</si>
  <si>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</si>
  <si>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</si>
  <si>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</si>
  <si>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</si>
  <si>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</si>
  <si>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</si>
  <si>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</si>
  <si>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</si>
  <si>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</si>
  <si>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</si>
  <si>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</si>
  <si>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</si>
  <si>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</si>
  <si>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</si>
  <si>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</si>
  <si>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</si>
  <si>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</si>
  <si>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</si>
  <si>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</si>
  <si>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</si>
  <si>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</si>
  <si>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</si>
  <si>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</si>
  <si>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</si>
  <si>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</si>
  <si>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</si>
  <si>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</si>
  <si>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</si>
  <si>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</si>
  <si>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</si>
  <si>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</si>
  <si>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</si>
  <si>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</si>
  <si>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</si>
  <si>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</si>
  <si>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</si>
  <si>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</si>
  <si>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</si>
  <si>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</si>
  <si>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</si>
  <si>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</si>
  <si>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</si>
  <si>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</si>
  <si>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</si>
  <si>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</si>
  <si>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</si>
  <si>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</si>
  <si>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</si>
  <si>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</si>
  <si>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</si>
  <si>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</si>
  <si>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</si>
  <si>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</si>
  <si>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</si>
  <si>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</si>
  <si>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</si>
  <si>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</si>
  <si>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</si>
  <si>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</si>
  <si>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</si>
  <si>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</si>
  <si>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</si>
  <si>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</si>
  <si>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</si>
  <si>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</si>
  <si>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</si>
  <si>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</si>
  <si>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</si>
  <si>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</si>
  <si>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</si>
  <si>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</si>
  <si>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</si>
  <si>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</si>
  <si>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</si>
  <si>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</si>
  <si>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</si>
  <si>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</si>
  <si>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</si>
  <si>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</si>
  <si>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</si>
  <si>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</si>
  <si>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</si>
  <si>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</si>
  <si>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</si>
  <si>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</si>
  <si>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</si>
  <si>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</si>
  <si>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</si>
  <si>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</si>
  <si>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</si>
  <si>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</si>
  <si>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</si>
  <si>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</si>
  <si>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</si>
  <si>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</si>
  <si>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</si>
  <si>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</si>
  <si>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</si>
  <si>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</si>
  <si>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</si>
  <si>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</si>
  <si>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</si>
  <si>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</si>
  <si>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</si>
  <si>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</si>
  <si>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</si>
  <si>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</si>
  <si>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</si>
  <si>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</si>
  <si>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</si>
  <si>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</si>
  <si>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</si>
  <si>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</si>
  <si>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</si>
  <si>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</si>
  <si>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</si>
  <si>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</si>
  <si>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</si>
  <si>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</si>
  <si>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</si>
  <si>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</si>
  <si>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</si>
  <si>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</si>
  <si>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</si>
  <si>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</si>
  <si>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</si>
  <si>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</si>
  <si>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</si>
  <si>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</si>
  <si>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</si>
  <si>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</si>
  <si>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</si>
  <si>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</si>
  <si>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</si>
  <si>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</si>
  <si>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</si>
  <si>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</si>
  <si>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</si>
  <si>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</si>
  <si>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</si>
  <si>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</si>
  <si>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</si>
  <si>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</si>
  <si>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</si>
  <si>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</si>
  <si>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</si>
  <si>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</si>
  <si>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</si>
  <si>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</si>
  <si>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</si>
  <si>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</si>
  <si>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</si>
  <si>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</si>
  <si>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</si>
  <si>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</si>
  <si>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</si>
  <si>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</si>
  <si>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</si>
  <si>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</si>
  <si>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</si>
  <si>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</si>
  <si>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</si>
  <si>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</si>
  <si>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</si>
  <si>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</si>
  <si>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</si>
  <si>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</si>
  <si>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</si>
  <si>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</si>
  <si>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</si>
  <si>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</si>
  <si>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</si>
  <si>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</si>
  <si>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</si>
  <si>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</si>
  <si>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</si>
  <si>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</si>
  <si>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</si>
  <si>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</si>
  <si>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</si>
  <si>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</si>
  <si>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</si>
  <si>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</si>
  <si>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</si>
  <si>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</si>
  <si>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</si>
  <si>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</si>
  <si>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</si>
  <si>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</si>
  <si>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</si>
  <si>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</si>
  <si>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</si>
  <si>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</si>
  <si>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</si>
  <si>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</si>
  <si>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</si>
  <si>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</si>
  <si>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</si>
  <si>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</si>
  <si>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</si>
  <si>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</si>
  <si>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</si>
  <si>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</si>
  <si>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</si>
  <si>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</si>
  <si>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</si>
  <si>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</si>
  <si>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</si>
  <si>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</si>
  <si>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</si>
  <si>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</si>
  <si>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</si>
  <si>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</si>
  <si>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</si>
  <si>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</si>
  <si>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</si>
  <si>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</si>
  <si>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</si>
  <si>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</si>
  <si>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</si>
  <si>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</si>
  <si>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</si>
  <si>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</si>
  <si>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</si>
  <si>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</si>
  <si>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</si>
  <si>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</si>
  <si>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</si>
  <si>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</si>
  <si>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</si>
  <si>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</si>
  <si>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</si>
  <si>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</si>
  <si>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</si>
  <si>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</si>
  <si>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</si>
  <si>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</si>
  <si>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</si>
  <si>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</si>
  <si>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</si>
  <si>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</si>
  <si>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</si>
  <si>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</si>
  <si>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</si>
  <si>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</si>
  <si>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</si>
  <si>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</si>
  <si>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</si>
  <si>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</si>
  <si>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</si>
  <si>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</si>
  <si>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</si>
  <si>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</si>
  <si>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</si>
  <si>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</si>
  <si>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</si>
  <si>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</si>
  <si>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</si>
  <si>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</si>
  <si>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</si>
  <si>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</si>
  <si>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</si>
  <si>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</si>
  <si>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</si>
  <si>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</si>
  <si>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</si>
  <si>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</si>
  <si>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</si>
  <si>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</si>
  <si>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</si>
  <si>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</si>
  <si>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</si>
  <si>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</si>
  <si>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</si>
  <si>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</si>
  <si>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</si>
  <si>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</si>
  <si>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</si>
  <si>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</si>
  <si>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</si>
  <si>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</si>
  <si>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</si>
  <si>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</si>
  <si>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</si>
  <si>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</si>
  <si>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</si>
  <si>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</si>
  <si>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</si>
  <si>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</si>
  <si>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</si>
  <si>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</si>
  <si>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</si>
  <si>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</si>
  <si>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</si>
  <si>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</si>
  <si>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</si>
  <si>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</si>
  <si>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</si>
  <si>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</si>
  <si>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</si>
  <si>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</si>
  <si>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</si>
  <si>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</si>
  <si>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</si>
  <si>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</si>
  <si>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</si>
  <si>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</si>
  <si>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</si>
  <si>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</si>
  <si>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</si>
  <si>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</si>
  <si>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</si>
  <si>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</si>
  <si>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</si>
  <si>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</si>
  <si>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</si>
  <si>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</si>
  <si>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</si>
  <si>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</si>
  <si>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</si>
  <si>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</si>
  <si>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</si>
  <si>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</si>
  <si>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</si>
  <si>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</si>
  <si>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</si>
  <si>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</si>
  <si>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</si>
  <si>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</si>
  <si>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</si>
  <si>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</si>
  <si>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</si>
  <si>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</si>
  <si>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</si>
  <si>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</si>
  <si>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</si>
  <si>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</si>
  <si>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</si>
  <si>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</si>
  <si>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</si>
  <si>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</si>
  <si>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</si>
  <si>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</si>
  <si>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</si>
  <si>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</si>
  <si>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</si>
  <si>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</si>
  <si>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</si>
  <si>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</si>
  <si>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</si>
  <si>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</si>
  <si>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</si>
  <si>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</si>
  <si>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</si>
  <si>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</si>
  <si>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</si>
  <si>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</si>
  <si>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</si>
  <si>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</si>
  <si>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</si>
  <si>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</si>
  <si>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</si>
  <si>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</si>
  <si>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</si>
  <si>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</si>
  <si>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</si>
  <si>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</si>
  <si>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</si>
  <si>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</si>
  <si>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</si>
  <si>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</si>
  <si>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</si>
  <si>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</si>
  <si>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</si>
  <si>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</si>
  <si>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</si>
  <si>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</si>
  <si>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</si>
  <si>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</si>
  <si>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</si>
  <si>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</si>
  <si>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</si>
  <si>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</si>
  <si>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</si>
  <si>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</si>
  <si>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</si>
  <si>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</si>
  <si>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</si>
  <si>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</si>
  <si>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</si>
  <si>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</si>
  <si>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</si>
  <si>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</si>
  <si>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</si>
  <si>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</si>
  <si>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</si>
  <si>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</si>
  <si>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</si>
  <si>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</si>
  <si>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</si>
  <si>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</si>
  <si>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</si>
  <si>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</si>
  <si>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</si>
  <si>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</si>
  <si>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</si>
  <si>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</si>
  <si>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</si>
  <si>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</si>
  <si>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</si>
  <si>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</si>
  <si>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</si>
  <si>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</si>
  <si>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</si>
  <si>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</si>
  <si>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</si>
  <si>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</si>
  <si>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</si>
  <si>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</si>
  <si>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</si>
  <si>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</si>
  <si>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</si>
  <si>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</si>
  <si>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</si>
  <si>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</si>
  <si>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</si>
  <si>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</si>
  <si>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</si>
  <si>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</si>
  <si>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</si>
  <si>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</si>
  <si>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</si>
  <si>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</si>
  <si>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</si>
  <si>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</si>
  <si>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</si>
  <si>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</si>
  <si>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</si>
  <si>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</si>
  <si>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</si>
  <si>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</si>
  <si>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</si>
  <si>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</si>
  <si>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</si>
  <si>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</si>
  <si>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</si>
  <si>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</si>
  <si>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</si>
  <si>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</si>
  <si>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</si>
  <si>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</si>
  <si>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</si>
  <si>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</si>
  <si>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</si>
  <si>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</si>
  <si>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</si>
  <si>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</si>
  <si>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</si>
  <si>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</si>
  <si>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</si>
  <si>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</si>
  <si>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</si>
  <si>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</si>
  <si>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</si>
  <si>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</si>
  <si>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</si>
  <si>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</si>
  <si>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</si>
  <si>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</si>
  <si>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</si>
  <si>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</si>
  <si>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</si>
  <si>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</si>
  <si>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</si>
  <si>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</si>
  <si>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</si>
  <si>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</si>
  <si>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</si>
  <si>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</si>
  <si>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</si>
  <si>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</si>
  <si>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</si>
  <si>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</si>
  <si>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</si>
  <si>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</si>
  <si>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</si>
  <si>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</si>
  <si>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</si>
  <si>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</si>
  <si>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</si>
  <si>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</si>
  <si>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</si>
  <si>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</si>
  <si>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</si>
  <si>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</si>
  <si>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</si>
  <si>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</si>
  <si>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</si>
  <si>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</si>
  <si>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</si>
  <si>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</si>
  <si>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</si>
  <si>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</si>
  <si>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</si>
  <si>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</si>
  <si>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</si>
  <si>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</si>
  <si>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</si>
  <si>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</si>
  <si>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</si>
  <si>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</si>
  <si>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</si>
  <si>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</si>
  <si>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</si>
  <si>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</si>
  <si>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</si>
  <si>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</si>
  <si>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</si>
  <si>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</si>
  <si>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</si>
  <si>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</si>
  <si>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</si>
  <si>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</si>
  <si>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</si>
  <si>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</si>
  <si>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</si>
  <si>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</si>
  <si>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</si>
  <si>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</si>
  <si>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</si>
  <si>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</si>
  <si>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</si>
  <si>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</si>
  <si>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</si>
  <si>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</si>
  <si>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</si>
  <si>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</si>
  <si>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</si>
  <si>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</si>
  <si>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</si>
  <si>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</si>
  <si>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</si>
  <si>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</si>
  <si>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</si>
  <si>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</si>
  <si>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</si>
  <si>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</si>
  <si>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</si>
  <si>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</si>
  <si>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</si>
  <si>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</si>
  <si>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</si>
  <si>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</si>
  <si>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</si>
  <si>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</si>
  <si>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</si>
  <si>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</si>
  <si>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</si>
  <si>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</si>
  <si>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</si>
  <si>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</si>
  <si>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</si>
  <si>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</si>
  <si>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</si>
  <si>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</si>
  <si>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</si>
  <si>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</si>
  <si>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</si>
  <si>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</si>
  <si>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</si>
  <si>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</si>
  <si>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</si>
  <si>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</si>
  <si>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</si>
  <si>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</si>
  <si>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</si>
  <si>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</si>
  <si>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</si>
  <si>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</si>
  <si>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</si>
  <si>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</si>
  <si>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</si>
  <si>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</si>
  <si>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</si>
  <si>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</si>
  <si>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</si>
  <si>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</si>
  <si>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</si>
  <si>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</si>
  <si>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</si>
  <si>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</si>
  <si>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</si>
  <si>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</si>
  <si>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</si>
  <si>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</si>
  <si>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</si>
  <si>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</si>
  <si>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</si>
  <si>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</si>
  <si>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</si>
  <si>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</si>
  <si>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</si>
  <si>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</si>
  <si>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</si>
  <si>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</si>
  <si>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</si>
  <si>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</si>
  <si>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</si>
  <si>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</si>
  <si>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</si>
  <si>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</si>
  <si>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</si>
  <si>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</si>
  <si>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</si>
  <si>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</si>
  <si>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</si>
  <si>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</si>
  <si>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</si>
  <si>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</si>
  <si>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</si>
  <si>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</si>
  <si>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</si>
  <si>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</si>
  <si>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</si>
  <si>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</si>
  <si>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</si>
  <si>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</si>
  <si>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</si>
  <si>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</si>
  <si>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</si>
  <si>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</si>
  <si>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</si>
  <si>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</si>
  <si>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</si>
  <si>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</si>
  <si>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</si>
  <si>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</si>
  <si>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</si>
  <si>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</si>
  <si>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</si>
  <si>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</si>
  <si>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</si>
  <si>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</si>
  <si>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</si>
  <si>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</si>
  <si>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</si>
  <si>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</si>
  <si>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</si>
  <si>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</si>
  <si>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</si>
  <si>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</si>
  <si>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</si>
  <si>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</si>
  <si>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</si>
  <si>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</si>
  <si>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</si>
  <si>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</si>
  <si>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</si>
  <si>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</si>
  <si>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</si>
  <si>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</si>
  <si>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</si>
  <si>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</si>
  <si>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</si>
  <si>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</si>
  <si>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</si>
  <si>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</si>
  <si>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</si>
  <si>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</si>
  <si>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</si>
  <si>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</si>
  <si>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</si>
  <si>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</si>
  <si>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</si>
  <si>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</si>
  <si>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</si>
  <si>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</si>
  <si>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</si>
  <si>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</si>
  <si>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</si>
  <si>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</si>
  <si>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</si>
  <si>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</si>
  <si>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</si>
  <si>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</si>
  <si>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</si>
  <si>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</si>
  <si>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</si>
  <si>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</si>
  <si>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</si>
  <si>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</si>
  <si>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</si>
  <si>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</si>
  <si>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</si>
  <si>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</si>
  <si>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</si>
  <si>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</si>
  <si>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</si>
  <si>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</si>
  <si>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</si>
  <si>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</si>
  <si>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</si>
  <si>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</si>
  <si>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</si>
  <si>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</si>
  <si>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</si>
  <si>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</si>
  <si>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</si>
  <si>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</si>
  <si>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</si>
  <si>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</si>
  <si>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</si>
  <si>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</si>
  <si>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</si>
  <si>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</si>
  <si>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</si>
  <si>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</si>
  <si>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</si>
  <si>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</si>
  <si>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</si>
  <si>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</si>
  <si>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</si>
  <si>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</si>
  <si>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</si>
  <si>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</si>
  <si>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</si>
  <si>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</si>
  <si>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</si>
  <si>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</si>
  <si>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</si>
  <si>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</si>
  <si>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</si>
  <si>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</si>
  <si>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</si>
  <si>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</si>
  <si>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</si>
  <si>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</si>
  <si>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</si>
  <si>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</si>
  <si>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</si>
  <si>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</si>
  <si>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</si>
  <si>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</si>
  <si>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</si>
  <si>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</si>
  <si>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</si>
  <si>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</si>
  <si>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</si>
  <si>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</si>
  <si>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</si>
  <si>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</si>
  <si>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</si>
  <si>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</si>
  <si>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</si>
  <si>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</si>
  <si>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</si>
  <si>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</si>
  <si>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</si>
  <si>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</si>
  <si>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</si>
  <si>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</si>
  <si>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</si>
  <si>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</si>
  <si>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</si>
  <si>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</si>
  <si>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</si>
  <si>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</si>
  <si>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</si>
  <si>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</si>
  <si>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</si>
  <si>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</si>
  <si>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</si>
  <si>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</si>
  <si>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</si>
  <si>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</si>
  <si>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</si>
  <si>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</si>
  <si>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</si>
  <si>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</si>
  <si>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</si>
  <si>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</si>
  <si>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</si>
  <si>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</si>
  <si>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</si>
  <si>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</si>
  <si>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</si>
  <si>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</si>
  <si>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</si>
  <si>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</si>
  <si>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</si>
  <si>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</si>
  <si>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</si>
  <si>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</si>
  <si>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</si>
  <si>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</si>
  <si>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</si>
  <si>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</si>
  <si>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</si>
  <si>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</si>
  <si>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</si>
  <si>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</si>
  <si>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</si>
  <si>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</si>
  <si>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</si>
  <si>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</si>
  <si>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</si>
  <si>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</si>
  <si>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</si>
  <si>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</si>
  <si>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</si>
  <si>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</si>
  <si>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</si>
  <si>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</si>
  <si>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</si>
  <si>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</si>
  <si>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</si>
  <si>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</si>
  <si>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</si>
  <si>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</si>
  <si>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</si>
  <si>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</si>
  <si>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</si>
  <si>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</si>
  <si>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</si>
  <si>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</si>
  <si>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</si>
  <si>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</si>
  <si>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</si>
  <si>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</si>
  <si>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</si>
  <si>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</si>
  <si>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</si>
  <si>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</si>
  <si>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</si>
  <si>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</si>
  <si>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</si>
  <si>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</si>
  <si>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</si>
  <si>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</si>
  <si>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</si>
  <si>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</si>
  <si>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</si>
  <si>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</si>
  <si>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</si>
  <si>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</si>
  <si>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</si>
  <si>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</si>
  <si>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</si>
  <si>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</si>
  <si>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</si>
  <si>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</si>
  <si>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</si>
  <si>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</si>
  <si>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</si>
  <si>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</si>
  <si>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</si>
  <si>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</si>
  <si>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</si>
  <si>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</si>
  <si>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</si>
  <si>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</si>
  <si>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</si>
  <si>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</si>
  <si>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</si>
  <si>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</si>
  <si>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</si>
  <si>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</si>
  <si>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</si>
  <si>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</si>
  <si>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</si>
  <si>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</si>
  <si>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</si>
  <si>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</si>
  <si>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</si>
  <si>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</si>
  <si>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</si>
  <si>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</si>
  <si>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</si>
  <si>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</si>
  <si>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</si>
  <si>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</si>
  <si>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</si>
  <si>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</si>
  <si>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</si>
  <si>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</si>
  <si>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</si>
  <si>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</si>
  <si>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</si>
  <si>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</si>
  <si>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</si>
  <si>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</si>
  <si>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</si>
  <si>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</si>
  <si>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</si>
  <si>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</si>
  <si>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</si>
  <si>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</si>
  <si>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</si>
  <si>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</si>
  <si>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</si>
  <si>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</si>
  <si>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</si>
  <si>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</si>
  <si>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</si>
  <si>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</si>
  <si>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</si>
  <si>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</si>
  <si>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</si>
  <si>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</si>
  <si>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</si>
  <si>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</si>
  <si>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</si>
  <si>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</si>
  <si>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</si>
  <si>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</si>
  <si>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</si>
  <si>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</si>
  <si>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</si>
  <si>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</si>
  <si>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</si>
  <si>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</si>
  <si>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</si>
  <si>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</si>
  <si>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</si>
  <si>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</si>
  <si>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</si>
  <si>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</si>
  <si>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</si>
  <si>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</si>
  <si>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</si>
  <si>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</si>
  <si>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</si>
  <si>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</si>
  <si>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</si>
  <si>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</si>
  <si>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</si>
  <si>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</si>
  <si>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</si>
  <si>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</si>
  <si>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</si>
  <si>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</si>
  <si>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</si>
  <si>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</si>
  <si>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</si>
  <si>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</si>
  <si>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</si>
  <si>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</si>
  <si>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</si>
  <si>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</si>
  <si>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</si>
  <si>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</si>
  <si>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</si>
  <si>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</si>
  <si>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</si>
  <si>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</si>
  <si>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</si>
  <si>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</si>
  <si>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</si>
  <si>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</si>
  <si>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</si>
  <si>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</si>
  <si>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</si>
  <si>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</si>
  <si>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</si>
  <si>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</si>
  <si>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</si>
  <si>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</si>
  <si>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</si>
  <si>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</si>
  <si>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</si>
  <si>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</si>
  <si>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</si>
  <si>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</si>
  <si>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</si>
  <si>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</si>
  <si>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</si>
  <si>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</si>
  <si>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</si>
  <si>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</si>
  <si>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</si>
  <si>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</si>
  <si>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</si>
  <si>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</si>
  <si>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</si>
  <si>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</si>
  <si>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</si>
  <si>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</si>
  <si>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</si>
  <si>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</si>
  <si>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</si>
  <si>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</si>
  <si>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</si>
  <si>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</si>
  <si>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</si>
  <si>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</si>
  <si>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</si>
  <si>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</si>
  <si>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</si>
  <si>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</si>
  <si>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</si>
  <si>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</si>
  <si>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</si>
  <si>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</si>
  <si>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</si>
  <si>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</si>
  <si>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</si>
  <si>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</si>
  <si>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</si>
  <si>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</si>
  <si>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</si>
  <si>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</si>
  <si>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</si>
  <si>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</si>
  <si>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</si>
  <si>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</si>
  <si>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</si>
  <si>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</si>
  <si>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</si>
  <si>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</si>
  <si>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</si>
  <si>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</si>
  <si>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</si>
  <si>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</si>
  <si>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</si>
  <si>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</si>
  <si>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</si>
  <si>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</si>
  <si>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</si>
  <si>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</si>
  <si>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</si>
  <si>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</si>
  <si>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</si>
  <si>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</si>
  <si>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</si>
  <si>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</si>
  <si>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</si>
  <si>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</si>
  <si>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</si>
  <si>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</si>
  <si>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</si>
  <si>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</si>
  <si>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</si>
  <si>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</si>
  <si>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</si>
  <si>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</si>
  <si>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</si>
  <si>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</si>
  <si>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</si>
  <si>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</si>
  <si>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</si>
  <si>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</si>
  <si>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</si>
  <si>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</si>
  <si>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</si>
  <si>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</si>
  <si>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</si>
  <si>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</si>
  <si>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</si>
  <si>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</si>
  <si>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</si>
  <si>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</si>
  <si>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</si>
  <si>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</si>
  <si>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</si>
  <si>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</si>
  <si>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</si>
  <si>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</si>
  <si>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</si>
  <si>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</si>
  <si>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</si>
  <si>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</si>
  <si>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</si>
  <si>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</si>
  <si>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</si>
  <si>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</si>
  <si>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</si>
  <si>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</si>
  <si>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</si>
  <si>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</si>
  <si>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</si>
  <si>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</si>
  <si>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</si>
  <si>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</si>
  <si>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</si>
  <si>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</si>
  <si>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</si>
  <si>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</si>
  <si>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</si>
  <si>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</si>
  <si>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</si>
  <si>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</si>
  <si>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</si>
  <si>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</si>
  <si>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</si>
  <si>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</si>
  <si>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</si>
  <si>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</si>
  <si>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</si>
  <si>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</si>
  <si>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</si>
  <si>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</si>
  <si>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</si>
  <si>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</si>
  <si>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</si>
  <si>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</si>
  <si>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</si>
  <si>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</si>
  <si>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</si>
  <si>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</si>
  <si>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</si>
  <si>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</si>
  <si>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</si>
  <si>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</si>
  <si>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</si>
  <si>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</si>
  <si>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</si>
  <si>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</si>
  <si>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</si>
  <si>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</si>
  <si>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</si>
  <si>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</si>
  <si>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</si>
  <si>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</si>
  <si>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</si>
  <si>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</si>
  <si>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</si>
  <si>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</si>
  <si>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</si>
  <si>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</si>
  <si>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</si>
  <si>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</si>
  <si>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</si>
  <si>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</si>
  <si>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</si>
  <si>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</si>
  <si>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</si>
  <si>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</si>
  <si>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</si>
  <si>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</si>
  <si>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</si>
  <si>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</si>
  <si>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</si>
  <si>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</si>
  <si>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</si>
  <si>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</si>
  <si>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</si>
  <si>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</si>
  <si>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</si>
  <si>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</si>
  <si>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</si>
  <si>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</si>
  <si>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</si>
  <si>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</si>
  <si>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</si>
  <si>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</si>
  <si>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</si>
  <si>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</si>
  <si>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</si>
  <si>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</si>
  <si>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</si>
  <si>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</si>
  <si>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</si>
  <si>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</si>
  <si>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</si>
  <si>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</si>
  <si>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</si>
  <si>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</si>
  <si>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</si>
  <si>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</si>
  <si>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</si>
  <si>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</si>
  <si>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</si>
  <si>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</si>
  <si>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</si>
  <si>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</si>
  <si>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</si>
  <si>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</si>
  <si>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</si>
  <si>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</si>
  <si>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</si>
  <si>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</si>
  <si>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</si>
  <si>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</si>
  <si>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</si>
  <si>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</si>
  <si>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</si>
  <si>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</si>
  <si>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</si>
  <si>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</si>
  <si>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</si>
  <si>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</si>
  <si>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</si>
  <si>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</si>
  <si>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</si>
  <si>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</si>
  <si>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</si>
  <si>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</si>
  <si>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</si>
  <si>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</si>
  <si>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</si>
  <si>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</si>
  <si>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</si>
  <si>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</si>
  <si>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</si>
  <si>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</si>
  <si>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</si>
  <si>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</si>
  <si>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</si>
  <si>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</si>
  <si>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</si>
  <si>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</si>
  <si>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</si>
  <si>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</si>
  <si>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</si>
  <si>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</si>
  <si>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</si>
  <si>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</si>
  <si>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</si>
  <si>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</si>
  <si>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</si>
  <si>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</si>
  <si>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</si>
  <si>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</si>
  <si>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</si>
  <si>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</si>
  <si>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</si>
  <si>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</si>
  <si>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</si>
  <si>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</si>
  <si>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</si>
  <si>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</si>
  <si>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</si>
  <si>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</si>
  <si>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</si>
  <si>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</si>
  <si>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</si>
  <si>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</si>
  <si>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</si>
  <si>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</si>
  <si>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</si>
  <si>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</si>
  <si>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</si>
  <si>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</si>
  <si>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</si>
  <si>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</si>
  <si>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</si>
  <si>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</si>
  <si>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</si>
  <si>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</si>
  <si>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</si>
  <si>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</si>
  <si>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</si>
  <si>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</si>
  <si>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</si>
  <si>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</si>
  <si>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</si>
  <si>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</si>
  <si>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</si>
  <si>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</si>
  <si>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</si>
  <si>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</si>
  <si>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</si>
  <si>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</si>
  <si>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</si>
  <si>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</si>
  <si>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</si>
  <si>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</si>
  <si>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</si>
  <si>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</si>
  <si>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</si>
  <si>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</si>
  <si>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</si>
  <si>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</si>
  <si>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</si>
  <si>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</si>
  <si>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</si>
  <si>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</si>
  <si>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</si>
  <si>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</si>
  <si>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</si>
  <si>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</si>
  <si>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</si>
  <si>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</si>
  <si>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</si>
  <si>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</si>
  <si>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</si>
  <si>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</si>
  <si>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</si>
  <si>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</si>
  <si>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</si>
  <si>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</si>
  <si>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</si>
  <si>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</si>
  <si>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</si>
  <si>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</si>
  <si>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</si>
  <si>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</si>
  <si>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</si>
  <si>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</si>
  <si>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</si>
  <si>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</si>
  <si>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</si>
  <si>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</si>
  <si>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</si>
  <si>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</si>
  <si>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</si>
  <si>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</si>
  <si>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</si>
  <si>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</si>
  <si>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</si>
  <si>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</si>
  <si>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</si>
  <si>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</si>
  <si>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</si>
  <si>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</si>
  <si>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</si>
  <si>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</si>
  <si>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</si>
  <si>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</si>
  <si>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</si>
  <si>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</si>
  <si>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</si>
  <si>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</si>
  <si>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</si>
  <si>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</si>
  <si>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</si>
  <si>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</si>
  <si>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</si>
  <si>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</si>
  <si>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</si>
  <si>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</si>
  <si>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</si>
  <si>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</si>
  <si>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</si>
  <si>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</si>
  <si>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</si>
  <si>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</si>
  <si>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</si>
  <si>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</si>
  <si>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</si>
  <si>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</si>
  <si>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</si>
  <si>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</si>
  <si>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</si>
  <si>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</si>
  <si>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</si>
  <si>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</si>
  <si>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</si>
  <si>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</si>
  <si>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</si>
  <si>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</si>
  <si>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</si>
  <si>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</si>
  <si>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</si>
  <si>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</si>
  <si>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</si>
  <si>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</si>
  <si>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</si>
  <si>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</si>
  <si>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</si>
  <si>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</si>
  <si>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</si>
  <si>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</si>
  <si>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</si>
  <si>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</si>
  <si>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</si>
  <si>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</si>
  <si>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</si>
  <si>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</si>
  <si>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</si>
  <si>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</si>
  <si>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</si>
  <si>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</si>
  <si>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</si>
  <si>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</si>
  <si>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</si>
  <si>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</si>
  <si>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</si>
  <si>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</si>
  <si>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</si>
  <si>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</si>
  <si>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</si>
  <si>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</si>
  <si>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</si>
  <si>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</si>
  <si>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</si>
  <si>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</si>
  <si>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</si>
  <si>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</si>
  <si>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</si>
  <si>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</si>
  <si>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</si>
  <si>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</si>
  <si>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</si>
  <si>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</si>
  <si>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</si>
  <si>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</si>
  <si>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</si>
  <si>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</si>
  <si>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</si>
  <si>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</si>
  <si>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</si>
  <si>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</si>
  <si>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</si>
  <si>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</si>
  <si>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</si>
  <si>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</si>
  <si>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</si>
  <si>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</si>
  <si>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</si>
  <si>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</si>
  <si>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</si>
  <si>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</si>
  <si>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</si>
  <si>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</si>
  <si>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</si>
  <si>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</si>
  <si>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</si>
  <si>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</si>
  <si>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</si>
  <si>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</si>
  <si>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</si>
  <si>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</si>
  <si>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</si>
  <si>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</si>
  <si>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</si>
  <si>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</si>
  <si>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</si>
  <si>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</si>
  <si>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</si>
  <si>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</si>
  <si>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</si>
  <si>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</si>
  <si>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</si>
  <si>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</si>
  <si>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</si>
  <si>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</si>
  <si>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</si>
  <si>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</si>
  <si>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</si>
  <si>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</si>
  <si>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</si>
  <si>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</si>
  <si>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</si>
  <si>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</si>
  <si>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</si>
  <si>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</si>
  <si>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</si>
  <si>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</si>
  <si>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</si>
  <si>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</si>
  <si>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</si>
  <si>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</si>
  <si>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</si>
  <si>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</si>
  <si>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</si>
  <si>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</si>
  <si>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</si>
  <si>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</si>
  <si>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</si>
  <si>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</si>
  <si>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</si>
  <si>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</si>
  <si>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</si>
  <si>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</si>
  <si>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</si>
  <si>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</si>
  <si>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</si>
  <si>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</si>
  <si>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</si>
  <si>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</si>
  <si>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</si>
  <si>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</si>
  <si>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</si>
  <si>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</si>
  <si>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</si>
  <si>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</si>
  <si>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</si>
  <si>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</si>
  <si>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</si>
  <si>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</si>
  <si>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</si>
  <si>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</si>
  <si>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</si>
  <si>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</si>
  <si>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</si>
  <si>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</si>
  <si>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</si>
  <si>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</si>
  <si>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</si>
  <si>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</si>
  <si>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</si>
  <si>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</si>
  <si>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</si>
  <si>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</si>
  <si>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</si>
  <si>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</si>
  <si>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</si>
  <si>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</si>
  <si>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</si>
  <si>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</si>
  <si>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</si>
  <si>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</si>
  <si>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</si>
  <si>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</si>
  <si>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</si>
  <si>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</si>
  <si>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</si>
  <si>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</si>
  <si>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</si>
  <si>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</si>
  <si>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</si>
  <si>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</si>
  <si>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</si>
  <si>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</si>
  <si>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</si>
  <si>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</si>
  <si>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</si>
  <si>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</si>
  <si>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</si>
  <si>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</si>
  <si>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</si>
  <si>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</si>
  <si>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</si>
  <si>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</si>
  <si>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</si>
  <si>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</si>
  <si>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</si>
  <si>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</si>
  <si>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</si>
  <si>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</si>
  <si>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</si>
  <si>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</si>
  <si>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</si>
  <si>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</si>
  <si>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</si>
  <si>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</si>
  <si>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</si>
  <si>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</si>
  <si>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</si>
  <si>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</si>
  <si>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</si>
  <si>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</si>
  <si>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</si>
  <si>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</si>
  <si>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</si>
  <si>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</si>
  <si>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</si>
  <si>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</si>
  <si>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</si>
  <si>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</si>
  <si>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</si>
  <si>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</si>
  <si>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</si>
  <si>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</si>
  <si>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</si>
  <si>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</si>
  <si>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</si>
  <si>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</si>
  <si>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</si>
  <si>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</si>
  <si>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</si>
  <si>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</si>
  <si>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</si>
  <si>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</si>
  <si>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</si>
  <si>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</si>
  <si>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</si>
  <si>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</si>
  <si>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</si>
  <si>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</si>
  <si>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</si>
  <si>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</si>
  <si>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</si>
  <si>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</si>
  <si>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</si>
  <si>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</si>
  <si>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</si>
  <si>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</si>
  <si>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</si>
  <si>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</si>
  <si>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</si>
  <si>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</si>
  <si>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</si>
  <si>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</si>
  <si>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</si>
  <si>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</si>
  <si>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</si>
  <si>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</si>
  <si>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</si>
  <si>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</si>
  <si>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</si>
  <si>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</si>
  <si>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</si>
  <si>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</si>
  <si>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</si>
  <si>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</si>
  <si>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</si>
  <si>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</si>
  <si>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</si>
  <si>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</si>
  <si>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</si>
  <si>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</si>
  <si>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</si>
  <si>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</si>
  <si>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</si>
  <si>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</si>
  <si>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</si>
  <si>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</si>
  <si>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</si>
  <si>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</si>
  <si>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</si>
  <si>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</si>
  <si>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</si>
  <si>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</si>
  <si>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</si>
  <si>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</si>
  <si>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</si>
  <si>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</si>
  <si>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</si>
  <si>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</si>
  <si>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</si>
  <si>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</si>
  <si>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</si>
  <si>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</si>
  <si>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</si>
  <si>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</si>
  <si>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</si>
  <si>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</si>
  <si>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</si>
  <si>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</si>
  <si>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</si>
  <si>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</si>
  <si>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</si>
  <si>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</si>
  <si>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</si>
  <si>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</si>
  <si>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</si>
  <si>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</si>
  <si>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</si>
  <si>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</si>
  <si>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</si>
  <si>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</si>
  <si>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</si>
  <si>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</si>
  <si>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</si>
  <si>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</si>
  <si>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</si>
  <si>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</si>
  <si>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</si>
  <si>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</si>
  <si>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</si>
  <si>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</si>
  <si>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</si>
  <si>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</si>
  <si>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</si>
  <si>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</si>
  <si>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</si>
  <si>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</si>
  <si>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</si>
  <si>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</si>
  <si>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</si>
  <si>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</si>
  <si>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</si>
  <si>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</si>
  <si>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</si>
  <si>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</si>
  <si>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</si>
  <si>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</si>
  <si>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</si>
  <si>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</si>
  <si>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</si>
  <si>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</si>
  <si>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</si>
  <si>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</si>
  <si>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</si>
  <si>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</si>
  <si>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</si>
  <si>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</si>
  <si>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</si>
  <si>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</si>
  <si>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</si>
  <si>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</si>
  <si>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</si>
  <si>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</si>
  <si>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</si>
  <si>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</si>
  <si>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</si>
  <si>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</si>
  <si>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</si>
  <si>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</si>
  <si>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</si>
  <si>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</si>
  <si>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</si>
  <si>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</si>
  <si>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</si>
  <si>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</si>
  <si>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</si>
  <si>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</si>
  <si>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</si>
  <si>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</si>
  <si>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</si>
  <si>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</si>
  <si>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</si>
  <si>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</si>
  <si>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</si>
  <si>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</si>
  <si>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</si>
  <si>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</si>
  <si>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</si>
  <si>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</si>
  <si>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</si>
  <si>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</si>
  <si>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</si>
  <si>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</si>
  <si>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</si>
  <si>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</si>
  <si>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</si>
  <si>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</si>
  <si>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</si>
  <si>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</si>
  <si>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</si>
  <si>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</si>
  <si>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</si>
  <si>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</si>
  <si>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</si>
  <si>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</si>
  <si>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</si>
  <si>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</si>
  <si>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</si>
  <si>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</si>
  <si>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</si>
  <si>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</si>
  <si>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</si>
  <si>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</si>
  <si>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</si>
  <si>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</si>
  <si>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</si>
  <si>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</si>
  <si>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</si>
  <si>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</si>
  <si>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</si>
  <si>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</si>
  <si>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</si>
  <si>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</si>
  <si>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</si>
  <si>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</si>
  <si>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</si>
  <si>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</si>
  <si>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</si>
  <si>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</si>
  <si>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</si>
  <si>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</si>
  <si>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</si>
  <si>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</si>
  <si>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</si>
  <si>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</si>
  <si>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</si>
  <si>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</si>
  <si>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</si>
  <si>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</si>
  <si>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</si>
  <si>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</si>
  <si>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</si>
  <si>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</si>
  <si>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</si>
  <si>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</si>
  <si>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</si>
  <si>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</si>
  <si>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</si>
  <si>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</si>
  <si>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</si>
  <si>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</si>
  <si>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</si>
  <si>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</si>
  <si>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</si>
  <si>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</si>
  <si>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</si>
  <si>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</si>
  <si>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</si>
  <si>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</si>
  <si>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</si>
  <si>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</si>
  <si>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</si>
  <si>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</si>
  <si>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</si>
  <si>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</si>
  <si>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</si>
  <si>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</si>
  <si>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</si>
  <si>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</si>
  <si>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</si>
  <si>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</si>
  <si>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</si>
  <si>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</si>
  <si>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</si>
  <si>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</si>
  <si>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</si>
  <si>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</si>
  <si>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</si>
  <si>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</si>
  <si>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</si>
  <si>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</si>
  <si>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</si>
  <si>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</si>
  <si>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</si>
  <si>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</si>
  <si>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</si>
  <si>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</si>
  <si>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</si>
  <si>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</si>
  <si>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</si>
  <si>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</si>
  <si>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</si>
  <si>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</si>
  <si>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</si>
  <si>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</si>
  <si>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</si>
  <si>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</si>
  <si>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</si>
  <si>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</si>
  <si>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</si>
  <si>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</si>
  <si>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</si>
  <si>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</si>
  <si>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</si>
  <si>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</si>
  <si>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</si>
  <si>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</si>
  <si>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</si>
  <si>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</si>
  <si>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</si>
  <si>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</si>
  <si>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</si>
  <si>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</si>
  <si>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</si>
  <si>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</si>
  <si>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</si>
  <si>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</si>
  <si>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</si>
  <si>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</si>
  <si>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</si>
  <si>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</si>
  <si>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</si>
  <si>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</si>
  <si>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</si>
  <si>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</si>
  <si>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</si>
  <si>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</si>
  <si>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</si>
  <si>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</si>
  <si>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</si>
  <si>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</si>
  <si>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</si>
  <si>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</si>
  <si>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</si>
  <si>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</si>
  <si>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</si>
  <si>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</si>
  <si>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</si>
  <si>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</si>
  <si>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</si>
  <si>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</si>
  <si>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</si>
  <si>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</si>
  <si>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</si>
  <si>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</si>
  <si>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</si>
  <si>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</si>
  <si>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</si>
  <si>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</si>
  <si>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</si>
  <si>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</si>
  <si>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</si>
  <si>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</si>
  <si>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</si>
  <si>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</si>
  <si>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</si>
  <si>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</si>
  <si>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</si>
  <si>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</si>
  <si>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</si>
  <si>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</si>
  <si>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</si>
  <si>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</si>
  <si>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</si>
  <si>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</si>
  <si>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</si>
  <si>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</si>
  <si>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</si>
  <si>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</si>
  <si>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</si>
  <si>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</si>
  <si>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</si>
  <si>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</si>
  <si>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</si>
  <si>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</si>
  <si>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</si>
  <si>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</si>
  <si>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</si>
  <si>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</si>
  <si>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</si>
  <si>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</si>
  <si>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</si>
  <si>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</si>
  <si>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</si>
  <si>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</si>
  <si>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</si>
  <si>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</si>
  <si>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</si>
  <si>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</si>
  <si>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</si>
  <si>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</si>
  <si>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</si>
  <si>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</si>
  <si>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</si>
  <si>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</si>
  <si>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</si>
  <si>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</si>
  <si>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</si>
  <si>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</si>
  <si>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</si>
  <si>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</si>
  <si>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</si>
  <si>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</si>
  <si>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</si>
  <si>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</si>
  <si>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</si>
  <si>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</si>
  <si>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</si>
  <si>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</si>
  <si>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</si>
  <si>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</si>
  <si>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</si>
  <si>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</si>
  <si>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</si>
  <si>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</si>
  <si>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</si>
  <si>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</si>
  <si>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</si>
  <si>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</si>
  <si>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</si>
  <si>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</si>
  <si>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</si>
  <si>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</si>
  <si>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</si>
  <si>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</si>
  <si>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</si>
  <si>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</si>
  <si>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</si>
  <si>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</si>
  <si>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</si>
  <si>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</si>
  <si>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</si>
  <si>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</si>
  <si>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</si>
  <si>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</si>
  <si>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</si>
  <si>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</si>
  <si>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</si>
  <si>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</si>
  <si>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</si>
  <si>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</si>
  <si>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</si>
  <si>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</si>
  <si>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</si>
  <si>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</si>
  <si>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</si>
  <si>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</si>
  <si>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</si>
  <si>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</si>
  <si>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</si>
  <si>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</si>
  <si>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</si>
  <si>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</si>
  <si>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</si>
  <si>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</si>
  <si>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</si>
  <si>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</si>
  <si>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</si>
  <si>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</si>
  <si>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</si>
  <si>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</si>
  <si>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</si>
  <si>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</si>
  <si>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</si>
  <si>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</si>
  <si>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</si>
  <si>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</si>
  <si>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</si>
  <si>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</si>
  <si>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</si>
  <si>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</si>
  <si>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</si>
  <si>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</si>
  <si>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</si>
  <si>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</si>
  <si>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</si>
  <si>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</si>
  <si>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</si>
  <si>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</si>
  <si>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</si>
  <si>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</si>
  <si>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</si>
  <si>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</si>
  <si>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</si>
  <si>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</si>
  <si>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</si>
  <si>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</si>
  <si>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</si>
  <si>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</si>
  <si>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</si>
  <si>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</si>
  <si>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</si>
  <si>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</si>
  <si>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</si>
  <si>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</si>
  <si>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</si>
  <si>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</si>
  <si>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</si>
  <si>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</si>
  <si>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</si>
  <si>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</si>
  <si>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</si>
  <si>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</si>
  <si>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</si>
  <si>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</si>
  <si>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</si>
  <si>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</si>
  <si>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</si>
  <si>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</si>
  <si>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</si>
  <si>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</si>
  <si>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</si>
  <si>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</si>
  <si>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</si>
  <si>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</si>
  <si>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</si>
  <si>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</si>
  <si>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</si>
  <si>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</si>
  <si>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</si>
  <si>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</si>
  <si>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</si>
  <si>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</si>
  <si>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</si>
  <si>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</si>
  <si>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</si>
  <si>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</si>
  <si>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</si>
  <si>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</si>
  <si>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</si>
  <si>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</si>
  <si>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</si>
  <si>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</si>
  <si>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</si>
  <si>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</si>
  <si>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</si>
  <si>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</si>
  <si>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</si>
  <si>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</si>
  <si>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</si>
  <si>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</si>
  <si>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</si>
  <si>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</si>
  <si>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</si>
  <si>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</si>
  <si>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</si>
  <si>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</si>
  <si>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</si>
  <si>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</si>
  <si>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</si>
  <si>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</si>
  <si>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</si>
  <si>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</si>
  <si>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</si>
  <si>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</si>
  <si>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</si>
  <si>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</si>
  <si>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</si>
  <si>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</si>
  <si>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</si>
  <si>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</si>
  <si>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</si>
  <si>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</si>
  <si>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</si>
  <si>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</si>
  <si>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</si>
  <si>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</si>
  <si>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</si>
  <si>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</si>
  <si>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</si>
  <si>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</si>
  <si>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</si>
  <si>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</si>
  <si>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</si>
  <si>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</si>
  <si>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</si>
  <si>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</si>
  <si>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</si>
  <si>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</si>
  <si>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</si>
  <si>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</si>
  <si>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</si>
  <si>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</si>
  <si>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</si>
  <si>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</si>
  <si>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</si>
  <si>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</si>
  <si>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</si>
  <si>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</si>
  <si>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</si>
  <si>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</si>
  <si>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</si>
  <si>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</si>
  <si>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</si>
  <si>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</si>
  <si>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</si>
  <si>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</si>
  <si>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</si>
  <si>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</si>
  <si>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</si>
  <si>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</si>
  <si>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</si>
  <si>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</si>
  <si>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</si>
  <si>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</si>
  <si>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</si>
  <si>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</si>
  <si>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</si>
  <si>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</si>
  <si>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</si>
  <si>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</si>
  <si>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</si>
  <si>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</si>
  <si>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</si>
  <si>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</si>
  <si>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</si>
  <si>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</si>
  <si>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</si>
  <si>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</si>
  <si>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</si>
  <si>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</si>
  <si>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</si>
  <si>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</si>
  <si>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</si>
  <si>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</si>
  <si>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</si>
  <si>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</si>
  <si>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</si>
  <si>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</si>
  <si>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</si>
  <si>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</si>
  <si>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</si>
  <si>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</si>
  <si>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</si>
  <si>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</si>
  <si>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</si>
  <si>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</si>
  <si>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</si>
  <si>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</si>
  <si>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</si>
  <si>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</si>
  <si>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</si>
  <si>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</si>
  <si>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</si>
  <si>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</si>
  <si>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</si>
  <si>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</si>
  <si>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</si>
  <si>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</si>
  <si>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</si>
  <si>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</si>
  <si>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</si>
  <si>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</si>
  <si>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</si>
  <si>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</si>
  <si>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</si>
  <si>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</si>
  <si>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</si>
  <si>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</si>
  <si>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</si>
  <si>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</si>
  <si>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</si>
  <si>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</si>
  <si>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</si>
  <si>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</si>
  <si>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</si>
  <si>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</si>
  <si>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</si>
  <si>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</si>
  <si>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</si>
  <si>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</si>
  <si>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</si>
  <si>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</si>
  <si>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</si>
  <si>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</si>
  <si>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</si>
  <si>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</si>
  <si>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</si>
  <si>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</si>
  <si>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</si>
  <si>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</si>
  <si>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</si>
  <si>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</si>
  <si>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</si>
  <si>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</si>
  <si>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</si>
  <si>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</si>
  <si>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</si>
  <si>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</si>
  <si>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</si>
  <si>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</si>
  <si>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</si>
  <si>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</si>
  <si>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</si>
  <si>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</si>
  <si>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</si>
  <si>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</si>
  <si>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</si>
  <si>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</si>
  <si>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</si>
  <si>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</si>
  <si>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</si>
  <si>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</si>
  <si>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</si>
  <si>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</si>
  <si>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</si>
  <si>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</si>
  <si>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</si>
  <si>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</si>
  <si>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</si>
  <si>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</si>
  <si>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</si>
  <si>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</si>
  <si>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</si>
  <si>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</si>
  <si>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</si>
  <si>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</si>
  <si>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</si>
  <si>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</si>
  <si>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</si>
  <si>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</si>
  <si>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</si>
  <si>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</si>
  <si>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</si>
  <si>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</si>
  <si>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</si>
  <si>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</si>
  <si>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</si>
  <si>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</si>
  <si>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</si>
  <si>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</si>
  <si>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</si>
  <si>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</si>
  <si>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</si>
  <si>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</si>
  <si>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</si>
  <si>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</si>
  <si>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</si>
  <si>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</si>
  <si>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</si>
  <si>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</si>
  <si>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</si>
  <si>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</si>
  <si>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</si>
  <si>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</si>
  <si>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</si>
  <si>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</si>
  <si>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</si>
  <si>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</si>
  <si>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</si>
  <si>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</si>
  <si>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</si>
  <si>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</si>
  <si>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</si>
  <si>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</si>
  <si>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</si>
  <si>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</si>
  <si>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</si>
  <si>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</si>
  <si>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</si>
  <si>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</si>
  <si>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</si>
  <si>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</si>
  <si>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</si>
  <si>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</si>
  <si>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</si>
  <si>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</si>
  <si>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</si>
  <si>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</si>
  <si>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</si>
  <si>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</si>
  <si>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</si>
  <si>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</si>
  <si>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</si>
  <si>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</si>
  <si>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</si>
  <si>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</si>
  <si>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</si>
  <si>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</si>
  <si>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</si>
  <si>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</si>
  <si>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</si>
  <si>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</si>
  <si>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</si>
  <si>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</si>
  <si>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</si>
  <si>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</si>
  <si>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</si>
  <si>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</si>
  <si>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</si>
  <si>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</si>
  <si>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</si>
  <si>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</si>
  <si>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</si>
  <si>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</si>
  <si>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</si>
  <si>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</si>
  <si>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</si>
  <si>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</si>
  <si>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</si>
  <si>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</si>
  <si>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</si>
  <si>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</si>
  <si>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</si>
  <si>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</si>
  <si>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</si>
  <si>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</si>
  <si>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</si>
  <si>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</si>
  <si>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</si>
  <si>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</si>
  <si>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</si>
  <si>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</si>
  <si>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</si>
  <si>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</si>
  <si>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</si>
  <si>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</si>
  <si>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</si>
  <si>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</si>
  <si>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</si>
  <si>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</si>
  <si>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</si>
  <si>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</si>
  <si>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</si>
  <si>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</si>
  <si>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</si>
  <si>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</si>
  <si>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</si>
  <si>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</si>
  <si>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</si>
  <si>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</si>
  <si>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</si>
  <si>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</si>
  <si>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</si>
  <si>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</si>
  <si>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</si>
  <si>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</si>
  <si>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</si>
  <si>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</si>
  <si>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</si>
  <si>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</si>
  <si>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</si>
  <si>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</si>
  <si>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</si>
  <si>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</si>
  <si>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</si>
  <si>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</si>
  <si>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</si>
  <si>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</si>
  <si>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</si>
  <si>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</si>
  <si>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</si>
  <si>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</si>
  <si>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</si>
  <si>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</si>
  <si>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</si>
  <si>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</si>
  <si>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</si>
  <si>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</si>
  <si>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</si>
  <si>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</si>
  <si>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</si>
  <si>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</si>
  <si>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</si>
  <si>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</si>
  <si>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</si>
  <si>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</si>
  <si>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</si>
  <si>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</si>
  <si>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</si>
  <si>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</si>
  <si>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</si>
  <si>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</si>
  <si>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</si>
  <si>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</si>
  <si>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</si>
  <si>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</si>
  <si>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</si>
  <si>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</si>
  <si>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</si>
  <si>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</si>
  <si>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</si>
  <si>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</si>
  <si>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</si>
  <si>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</si>
  <si>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</si>
  <si>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</si>
  <si>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</si>
  <si>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</si>
  <si>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</si>
  <si>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</si>
  <si>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</si>
  <si>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</si>
  <si>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</si>
  <si>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</si>
  <si>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</si>
  <si>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</si>
  <si>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</si>
  <si>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</si>
  <si>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</si>
  <si>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</si>
  <si>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</si>
  <si>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</si>
  <si>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</si>
  <si>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</si>
  <si>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</si>
  <si>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</si>
  <si>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</si>
  <si>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</si>
  <si>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</si>
  <si>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</si>
  <si>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</si>
  <si>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</si>
  <si>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</si>
  <si>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</si>
  <si>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</si>
  <si>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</si>
  <si>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</si>
  <si>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</si>
  <si>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</si>
  <si>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</si>
  <si>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</si>
  <si>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</si>
  <si>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</si>
  <si>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</si>
  <si>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</si>
  <si>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</si>
  <si>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</si>
  <si>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</si>
  <si>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</si>
  <si>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</si>
  <si>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</si>
  <si>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</si>
  <si>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</si>
  <si>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</si>
  <si>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</si>
  <si>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</si>
  <si>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</si>
  <si>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</si>
  <si>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</si>
  <si>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</si>
  <si>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</si>
  <si>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</si>
  <si>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</si>
  <si>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</si>
  <si>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</si>
  <si>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</si>
  <si>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</si>
  <si>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</si>
  <si>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</si>
  <si>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</si>
  <si>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</si>
  <si>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</si>
  <si>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</si>
  <si>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</si>
  <si>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</si>
  <si>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</si>
  <si>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</si>
  <si>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</si>
  <si>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</si>
  <si>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</si>
  <si>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</si>
  <si>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</si>
  <si>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</si>
  <si>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</si>
  <si>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</si>
  <si>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</si>
  <si>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</si>
  <si>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</si>
  <si>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</si>
  <si>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</si>
  <si>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</si>
  <si>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</si>
  <si>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</si>
  <si>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</si>
  <si>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</si>
  <si>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</si>
  <si>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</si>
  <si>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</si>
  <si>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</si>
  <si>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</si>
  <si>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</si>
  <si>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</si>
  <si>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</si>
  <si>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</si>
  <si>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</si>
  <si>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</si>
  <si>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</si>
  <si>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</si>
  <si>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</si>
  <si>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</si>
  <si>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</si>
  <si>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</si>
  <si>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</si>
  <si>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</si>
  <si>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</si>
  <si>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</si>
  <si>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</si>
  <si>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</si>
  <si>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</si>
  <si>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</si>
  <si>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</si>
  <si>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</si>
  <si>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</si>
  <si>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</si>
  <si>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</si>
  <si>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</si>
  <si>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</si>
  <si>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</si>
  <si>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</si>
  <si>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</si>
  <si>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</si>
  <si>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</si>
  <si>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</si>
  <si>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</si>
  <si>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</si>
  <si>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</si>
  <si>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</si>
  <si>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</si>
  <si>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</si>
  <si>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</si>
  <si>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</si>
  <si>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</si>
  <si>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</si>
  <si>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</si>
  <si>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</si>
  <si>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</si>
  <si>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</si>
  <si>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</si>
  <si>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</si>
  <si>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</si>
  <si>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</si>
  <si>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</si>
  <si>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</si>
  <si>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</si>
  <si>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</si>
  <si>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</si>
  <si>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</si>
  <si>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</si>
  <si>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</si>
  <si>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</si>
  <si>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</si>
  <si>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</si>
  <si>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</si>
  <si>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</si>
  <si>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</si>
  <si>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</si>
  <si>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</si>
  <si>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</si>
  <si>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</si>
  <si>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</si>
  <si>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</si>
  <si>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</si>
  <si>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</si>
  <si>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</si>
  <si>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</si>
  <si>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</si>
  <si>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</si>
  <si>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</si>
  <si>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</si>
  <si>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</si>
  <si>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</si>
  <si>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</si>
  <si>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</si>
  <si>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</si>
  <si>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</si>
  <si>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</si>
  <si>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</si>
  <si>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</si>
  <si>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</si>
  <si>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</si>
  <si>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</si>
  <si>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</si>
  <si>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</si>
  <si>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</si>
  <si>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</si>
  <si>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</si>
  <si>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</si>
  <si>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</si>
  <si>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</si>
  <si>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</si>
  <si>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</si>
  <si>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</si>
  <si>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</si>
  <si>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</si>
  <si>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</si>
  <si>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</si>
  <si>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</si>
  <si>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</si>
  <si>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</si>
  <si>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</si>
  <si>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</si>
  <si>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</si>
  <si>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</si>
  <si>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</si>
  <si>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</si>
  <si>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</si>
  <si>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</si>
  <si>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</si>
  <si>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</si>
  <si>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</si>
  <si>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</si>
  <si>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</si>
  <si>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</si>
  <si>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</si>
  <si>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</si>
  <si>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</si>
  <si>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</si>
  <si>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</si>
  <si>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</si>
  <si>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</si>
  <si>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</si>
  <si>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</si>
  <si>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</si>
  <si>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</si>
  <si>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</si>
  <si>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</si>
  <si>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</si>
  <si>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</si>
  <si>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</si>
  <si>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</si>
  <si>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</si>
  <si>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</si>
  <si>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</si>
  <si>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</si>
  <si>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</si>
  <si>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</si>
  <si>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</si>
  <si>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</si>
  <si>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</si>
  <si>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</si>
  <si>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</si>
  <si>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</si>
  <si>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</si>
  <si>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</si>
  <si>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</si>
  <si>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</si>
  <si>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</si>
  <si>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</si>
  <si>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</si>
  <si>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</si>
  <si>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</si>
  <si>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</si>
  <si>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</si>
  <si>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</si>
  <si>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</si>
  <si>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</si>
  <si>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</si>
  <si>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</si>
  <si>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</si>
  <si>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</si>
  <si>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</si>
  <si>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</si>
  <si>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</si>
  <si>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</si>
  <si>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</si>
  <si>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</si>
  <si>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</si>
  <si>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</si>
  <si>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</si>
  <si>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</si>
  <si>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</si>
  <si>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</si>
  <si>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</si>
  <si>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</si>
  <si>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</si>
  <si>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</si>
  <si>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</si>
  <si>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</si>
  <si>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</si>
  <si>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</si>
  <si>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</si>
  <si>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</si>
  <si>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</si>
  <si>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</si>
  <si>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</si>
  <si>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</si>
  <si>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</si>
  <si>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</si>
  <si>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</si>
  <si>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</si>
  <si>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</si>
  <si>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</si>
  <si>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</si>
  <si>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</si>
  <si>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</si>
  <si>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</si>
  <si>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</si>
  <si>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</si>
  <si>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</si>
  <si>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</si>
  <si>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</si>
  <si>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</si>
  <si>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</si>
  <si>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</si>
  <si>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</si>
  <si>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</si>
  <si>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</si>
  <si>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</si>
  <si>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</si>
  <si>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</si>
  <si>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</si>
  <si>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</si>
  <si>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</si>
  <si>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</si>
  <si>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</si>
  <si>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</si>
  <si>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</si>
  <si>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</si>
  <si>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</si>
  <si>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</si>
  <si>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</si>
  <si>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</si>
  <si>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</si>
  <si>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</si>
  <si>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</si>
  <si>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</si>
  <si>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</si>
  <si>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</si>
  <si>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</si>
  <si>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</si>
  <si>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</si>
  <si>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</si>
  <si>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</si>
  <si>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</si>
  <si>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</si>
  <si>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</si>
  <si>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</si>
  <si>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</si>
  <si>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</si>
  <si>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</si>
  <si>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</si>
  <si>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</si>
  <si>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</si>
  <si>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</si>
  <si>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</si>
  <si>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</si>
  <si>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</si>
  <si>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</si>
  <si>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</si>
  <si>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</si>
  <si>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</si>
  <si>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</si>
  <si>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</si>
  <si>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</si>
  <si>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</si>
  <si>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</si>
  <si>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</si>
  <si>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</si>
  <si>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</si>
  <si>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</si>
  <si>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</si>
  <si>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</si>
  <si>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</si>
  <si>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</si>
  <si>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</si>
  <si>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</si>
  <si>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</si>
  <si>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</si>
  <si>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</si>
  <si>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</si>
  <si>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</si>
  <si>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</si>
  <si>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</si>
  <si>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</si>
  <si>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</si>
  <si>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</si>
  <si>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</si>
  <si>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</si>
  <si>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</si>
  <si>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</si>
  <si>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</si>
  <si>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</si>
  <si>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</si>
  <si>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</si>
  <si>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</si>
  <si>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</si>
  <si>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</si>
  <si>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</si>
  <si>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</si>
  <si>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</si>
  <si>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</si>
  <si>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</si>
  <si>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</si>
  <si>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</si>
  <si>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</si>
  <si>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</si>
  <si>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</si>
  <si>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</si>
  <si>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</si>
  <si>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</si>
  <si>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</si>
  <si>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</si>
  <si>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</si>
  <si>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</si>
  <si>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</si>
  <si>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</si>
  <si>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</si>
  <si>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</si>
  <si>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</si>
  <si>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</si>
  <si>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</si>
  <si>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</si>
  <si>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</si>
  <si>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</si>
  <si>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</si>
  <si>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</si>
  <si>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</si>
  <si>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</si>
  <si>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</si>
  <si>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</si>
  <si>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</si>
  <si>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</si>
  <si>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</si>
  <si>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</si>
  <si>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</si>
  <si>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</si>
  <si>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</si>
  <si>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</si>
  <si>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</si>
  <si>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</si>
  <si>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</si>
  <si>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</si>
  <si>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</si>
  <si>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</si>
  <si>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</si>
  <si>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</si>
  <si>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</si>
  <si>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</si>
  <si>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</si>
  <si>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</si>
  <si>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</si>
  <si>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</si>
  <si>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</si>
  <si>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</si>
  <si>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</si>
  <si>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</si>
  <si>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</si>
  <si>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</si>
  <si>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</si>
  <si>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</si>
  <si>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</si>
  <si>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</si>
  <si>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</si>
  <si>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</si>
  <si>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</si>
  <si>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</si>
  <si>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</si>
  <si>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</si>
  <si>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</si>
  <si>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</si>
  <si>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</si>
  <si>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</si>
  <si>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</si>
  <si>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</si>
  <si>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</si>
  <si>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</si>
  <si>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</si>
  <si>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</si>
  <si>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</si>
  <si>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</si>
  <si>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</si>
  <si>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</si>
  <si>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</si>
  <si>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</si>
  <si>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</si>
  <si>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</si>
  <si>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</si>
  <si>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</si>
  <si>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</si>
  <si>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</si>
  <si>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</si>
  <si>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</si>
  <si>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</si>
  <si>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</si>
  <si>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</si>
  <si>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</si>
  <si>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</si>
  <si>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</si>
  <si>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</si>
  <si>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</si>
  <si>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</si>
  <si>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</si>
  <si>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</si>
  <si>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</si>
  <si>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</si>
  <si>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</si>
  <si>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</si>
  <si>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</si>
  <si>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</si>
  <si>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</si>
  <si>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</si>
  <si>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</si>
  <si>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</si>
  <si>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</si>
  <si>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</si>
  <si>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</si>
  <si>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</si>
  <si>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</si>
  <si>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</si>
  <si>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</si>
  <si>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</si>
  <si>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</si>
  <si>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</si>
  <si>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</si>
  <si>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</si>
  <si>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</si>
  <si>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</si>
  <si>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</si>
  <si>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</si>
  <si>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</si>
  <si>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</si>
  <si>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</si>
  <si>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</si>
  <si>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</si>
  <si>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</si>
  <si>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</si>
  <si>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</si>
  <si>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</si>
  <si>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</si>
  <si>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</si>
  <si>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</si>
  <si>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</si>
  <si>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</si>
  <si>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</si>
  <si>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</si>
  <si>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</si>
  <si>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</si>
  <si>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</si>
  <si>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</si>
  <si>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</si>
  <si>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</si>
  <si>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</si>
  <si>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</si>
  <si>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</si>
  <si>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</si>
  <si>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</si>
  <si>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</si>
  <si>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</si>
  <si>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</si>
  <si>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</si>
  <si>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</si>
  <si>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</si>
  <si>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</si>
  <si>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</si>
  <si>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</si>
  <si>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</si>
  <si>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</si>
  <si>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</si>
  <si>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</si>
  <si>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</si>
  <si>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</si>
  <si>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</si>
  <si>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</si>
  <si>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</si>
  <si>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</si>
  <si>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</si>
  <si>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</si>
  <si>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</si>
  <si>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</si>
  <si>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</si>
  <si>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</si>
  <si>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</si>
  <si>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</si>
  <si>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</si>
  <si>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</si>
  <si>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</si>
  <si>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</si>
  <si>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</si>
  <si>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</si>
  <si>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</si>
  <si>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</si>
  <si>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</si>
  <si>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</si>
  <si>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</si>
  <si>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</si>
  <si>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</si>
  <si>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</si>
  <si>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</si>
  <si>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</si>
  <si>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</si>
  <si>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</si>
  <si>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</si>
  <si>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</si>
  <si>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</si>
  <si>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</si>
  <si>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</si>
  <si>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</si>
  <si>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</si>
  <si>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</si>
  <si>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</si>
  <si>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</si>
  <si>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</si>
  <si>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</si>
  <si>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</si>
  <si>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</si>
  <si>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</si>
  <si>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</si>
  <si>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</si>
  <si>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</si>
  <si>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</si>
  <si>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</si>
  <si>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</si>
  <si>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</si>
  <si>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</si>
  <si>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</si>
  <si>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</si>
  <si>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</si>
  <si>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</si>
  <si>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</si>
  <si>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</si>
  <si>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</si>
  <si>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</si>
  <si>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</si>
  <si>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</si>
  <si>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</si>
  <si>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</si>
  <si>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</si>
  <si>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</si>
  <si>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</si>
  <si>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</si>
  <si>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</si>
  <si>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</si>
  <si>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</si>
  <si>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</si>
  <si>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</si>
  <si>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</si>
  <si>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</si>
  <si>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</si>
  <si>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</si>
  <si>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</si>
  <si>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</si>
  <si>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</si>
  <si>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</si>
  <si>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</si>
  <si>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</si>
  <si>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</si>
  <si>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</si>
  <si>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</si>
  <si>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</si>
  <si>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</si>
  <si>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</si>
  <si>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</si>
  <si>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</si>
  <si>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</si>
  <si>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</si>
  <si>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</si>
  <si>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</si>
  <si>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</si>
  <si>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</si>
  <si>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</si>
  <si>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</si>
  <si>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</si>
  <si>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</si>
  <si>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</si>
  <si>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</si>
  <si>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</si>
  <si>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</si>
  <si>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</si>
  <si>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</si>
  <si>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</si>
  <si>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</si>
  <si>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</si>
  <si>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</si>
  <si>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</si>
  <si>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</si>
  <si>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</si>
  <si>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</si>
  <si>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</si>
  <si>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</si>
  <si>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</si>
  <si>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</si>
  <si>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</si>
  <si>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</si>
  <si>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</si>
  <si>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</si>
  <si>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</si>
  <si>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</si>
  <si>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</si>
  <si>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</si>
  <si>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</si>
  <si>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</si>
  <si>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</si>
  <si>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</si>
  <si>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</si>
  <si>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</si>
  <si>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</si>
  <si>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</si>
  <si>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</si>
  <si>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</si>
  <si>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</si>
  <si>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</si>
  <si>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</si>
  <si>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</si>
  <si>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</si>
  <si>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</si>
  <si>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</si>
  <si>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</si>
  <si>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</si>
  <si>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</si>
  <si>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</si>
  <si>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</si>
  <si>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</si>
  <si>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</si>
  <si>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</si>
  <si>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</si>
  <si>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</si>
  <si>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</si>
  <si>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</si>
  <si>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</si>
  <si>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</si>
  <si>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</si>
  <si>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</si>
  <si>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</si>
  <si>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</si>
  <si>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</si>
  <si>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</si>
  <si>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</si>
  <si>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</si>
  <si>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</si>
  <si>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</si>
  <si>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</si>
  <si>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</si>
  <si>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</si>
  <si>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</si>
  <si>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</si>
  <si>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</si>
  <si>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</si>
  <si>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</si>
  <si>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</si>
  <si>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</si>
  <si>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</si>
  <si>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</si>
  <si>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</si>
  <si>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</si>
  <si>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</si>
  <si>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</si>
  <si>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</si>
  <si>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</si>
  <si>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</si>
  <si>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</si>
  <si>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</si>
  <si>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</si>
  <si>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</si>
  <si>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</si>
  <si>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</si>
  <si>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</si>
  <si>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</si>
  <si>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</si>
  <si>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</si>
  <si>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</si>
  <si>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</si>
  <si>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</si>
  <si>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</si>
  <si>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</si>
  <si>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</si>
  <si>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</si>
  <si>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</si>
  <si>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</si>
  <si>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</si>
  <si>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</si>
  <si>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</si>
  <si>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</si>
  <si>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</si>
  <si>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</si>
  <si>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</si>
  <si>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</si>
  <si>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</si>
  <si>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</si>
  <si>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</si>
  <si>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</si>
  <si>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</si>
  <si>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</si>
  <si>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</si>
  <si>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</si>
  <si>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</si>
  <si>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</si>
  <si>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</si>
  <si>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</si>
  <si>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</si>
  <si>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</si>
  <si>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</si>
  <si>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</si>
  <si>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</si>
  <si>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</si>
  <si>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</si>
  <si>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</si>
  <si>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</si>
  <si>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</si>
  <si>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</si>
  <si>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</si>
  <si>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</si>
  <si>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</si>
  <si>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</si>
  <si>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</si>
  <si>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</si>
  <si>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</si>
  <si>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</si>
  <si>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</si>
  <si>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</si>
  <si>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</si>
  <si>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</si>
  <si>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</si>
  <si>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</si>
  <si>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</si>
  <si>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</si>
  <si>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</si>
  <si>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</si>
  <si>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</si>
  <si>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</si>
  <si>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</si>
  <si>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</si>
  <si>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</si>
  <si>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</si>
  <si>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</si>
  <si>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</si>
  <si>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</si>
  <si>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</si>
  <si>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</si>
  <si>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</si>
  <si>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</si>
  <si>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</si>
  <si>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</si>
  <si>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</si>
  <si>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</si>
  <si>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</si>
  <si>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</si>
  <si>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</si>
  <si>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</si>
  <si>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</si>
  <si>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</si>
  <si>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</si>
  <si>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</si>
  <si>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</si>
  <si>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</si>
  <si>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</si>
  <si>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</si>
  <si>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</si>
  <si>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</si>
  <si>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</si>
  <si>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</si>
  <si>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</si>
  <si>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</si>
  <si>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</si>
  <si>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</si>
  <si>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</si>
  <si>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</si>
  <si>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</si>
  <si>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</si>
  <si>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</si>
  <si>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</si>
  <si>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</si>
  <si>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</si>
  <si>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</si>
  <si>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</si>
  <si>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</si>
  <si>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</si>
  <si>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</si>
  <si>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</si>
  <si>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</si>
  <si>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</si>
  <si>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</si>
  <si>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</si>
  <si>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</si>
  <si>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</si>
  <si>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</si>
  <si>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</si>
  <si>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</si>
  <si>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</si>
  <si>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</si>
  <si>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</si>
  <si>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</si>
  <si>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</si>
  <si>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</si>
  <si>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</si>
  <si>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</si>
  <si>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</si>
  <si>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</si>
  <si>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</si>
  <si>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</si>
  <si>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</si>
  <si>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</si>
  <si>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</si>
  <si>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</si>
  <si>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</si>
  <si>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</si>
  <si>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</si>
  <si>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</si>
  <si>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</si>
  <si>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</si>
  <si>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</si>
  <si>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</si>
  <si>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</si>
  <si>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</si>
  <si>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</si>
  <si>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</si>
  <si>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</si>
  <si>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</si>
  <si>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</si>
  <si>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</si>
  <si>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</si>
  <si>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</si>
  <si>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</si>
  <si>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</si>
  <si>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</si>
  <si>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</si>
  <si>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</si>
  <si>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</si>
  <si>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</si>
  <si>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</si>
  <si>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</si>
  <si>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</si>
  <si>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</si>
  <si>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</si>
  <si>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</si>
  <si>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</si>
  <si>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</si>
  <si>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</si>
  <si>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</si>
  <si>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</si>
  <si>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</si>
  <si>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</si>
  <si>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</si>
  <si>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</si>
  <si>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</si>
  <si>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</si>
  <si>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</si>
  <si>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</si>
  <si>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</si>
  <si>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</si>
  <si>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</si>
  <si>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</si>
  <si>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</si>
  <si>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</si>
  <si>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</si>
  <si>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</si>
  <si>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</si>
  <si>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</si>
  <si>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</si>
  <si>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</si>
  <si>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</si>
  <si>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</si>
  <si>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</si>
  <si>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</si>
  <si>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</si>
  <si>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</si>
  <si>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</si>
  <si>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</si>
  <si>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</si>
  <si>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</si>
  <si>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</si>
  <si>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</si>
  <si>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</si>
  <si>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</si>
  <si>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</si>
  <si>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</si>
  <si>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</si>
  <si>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</si>
  <si>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</si>
  <si>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</si>
  <si>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</si>
  <si>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</si>
  <si>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</si>
  <si>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</si>
  <si>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</si>
  <si>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</si>
  <si>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</si>
  <si>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</si>
  <si>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</si>
  <si>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</si>
  <si>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</si>
  <si>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</si>
  <si>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</si>
  <si>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</si>
  <si>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</si>
  <si>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</si>
  <si>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</si>
  <si>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</si>
  <si>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</si>
  <si>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</si>
  <si>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</si>
  <si>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</si>
  <si>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</si>
  <si>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</si>
  <si>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</si>
  <si>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</si>
  <si>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</si>
  <si>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</si>
  <si>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</si>
  <si>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</si>
  <si>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</si>
  <si>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</si>
  <si>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</si>
  <si>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</si>
  <si>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</si>
  <si>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</si>
  <si>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</si>
  <si>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</si>
  <si>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</si>
  <si>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</si>
  <si>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</si>
  <si>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</si>
  <si>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</si>
  <si>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</si>
  <si>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</si>
  <si>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</si>
  <si>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</si>
  <si>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</si>
  <si>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</si>
  <si>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</si>
  <si>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</si>
  <si>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</si>
  <si>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</si>
  <si>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</si>
  <si>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</si>
  <si>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</si>
  <si>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</si>
  <si>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</si>
  <si>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</si>
  <si>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</si>
  <si>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</si>
  <si>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</si>
  <si>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</si>
  <si>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</si>
  <si>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</si>
  <si>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</si>
  <si>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</si>
  <si>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</si>
  <si>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</si>
  <si>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</si>
  <si>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</si>
  <si>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</si>
  <si>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</si>
  <si>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</si>
  <si>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</si>
  <si>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</si>
  <si>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</si>
  <si>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</si>
  <si>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</si>
  <si>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</si>
  <si>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</si>
  <si>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</si>
  <si>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</si>
  <si>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</si>
  <si>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</si>
  <si>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</si>
  <si>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</si>
  <si>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</si>
  <si>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</si>
  <si>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</si>
  <si>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</si>
  <si>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</si>
  <si>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</si>
  <si>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</si>
  <si>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</si>
  <si>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</si>
  <si>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</si>
  <si>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</si>
  <si>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</si>
  <si>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</si>
  <si>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</si>
  <si>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</si>
  <si>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</si>
  <si>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</si>
  <si>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</si>
  <si>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</si>
  <si>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</si>
  <si>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</si>
  <si>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</si>
  <si>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</si>
  <si>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</si>
  <si>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</si>
  <si>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</si>
  <si>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</si>
  <si>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</si>
  <si>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</si>
  <si>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</si>
  <si>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</si>
  <si>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</si>
  <si>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</si>
  <si>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</si>
  <si>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</si>
  <si>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</si>
  <si>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</si>
  <si>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</si>
  <si>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</si>
  <si>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</si>
  <si>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</si>
  <si>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</si>
  <si>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</si>
  <si>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</si>
  <si>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</si>
  <si>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</si>
  <si>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</si>
  <si>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</si>
  <si>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</si>
  <si>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</si>
  <si>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</si>
  <si>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</si>
  <si>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</si>
  <si>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</si>
  <si>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</si>
  <si>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</si>
  <si>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</si>
  <si>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</si>
  <si>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</si>
  <si>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</si>
  <si>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</si>
  <si>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</si>
  <si>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</si>
  <si>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</si>
  <si>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</si>
  <si>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</si>
  <si>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</si>
  <si>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</si>
  <si>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</si>
  <si>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</si>
  <si>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</si>
  <si>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</si>
  <si>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</si>
  <si>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</si>
  <si>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</si>
  <si>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</si>
  <si>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</si>
  <si>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</si>
  <si>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</si>
  <si>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</si>
  <si>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</si>
  <si>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</si>
  <si>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</si>
  <si>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</si>
  <si>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</si>
  <si>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</si>
  <si>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</si>
  <si>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</si>
  <si>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</si>
  <si>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</si>
  <si>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</si>
  <si>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</si>
  <si>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</si>
  <si>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</si>
  <si>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</si>
  <si>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</si>
  <si>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</si>
  <si>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</si>
  <si>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</si>
  <si>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</si>
  <si>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</si>
  <si>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</si>
  <si>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</si>
  <si>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</si>
  <si>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</si>
  <si>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</si>
  <si>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</si>
  <si>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</si>
  <si>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</si>
  <si>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</si>
  <si>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</si>
  <si>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</si>
  <si>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</si>
  <si>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</si>
  <si>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</si>
  <si>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</si>
  <si>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</si>
  <si>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</si>
  <si>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</si>
  <si>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</si>
  <si>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</si>
  <si>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</si>
  <si>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</si>
  <si>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</si>
  <si>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</si>
  <si>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</si>
  <si>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</si>
  <si>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</si>
  <si>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</si>
  <si>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</si>
  <si>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</si>
  <si>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</si>
  <si>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</si>
  <si>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</si>
  <si>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</si>
  <si>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</si>
  <si>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</si>
  <si>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</si>
  <si>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</si>
  <si>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</si>
  <si>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</si>
  <si>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</si>
  <si>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</si>
  <si>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</si>
  <si>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</si>
  <si>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</si>
  <si>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</si>
  <si>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</si>
  <si>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</si>
  <si>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</si>
  <si>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</si>
  <si>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</si>
  <si>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</si>
  <si>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</si>
  <si>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</si>
  <si>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</si>
  <si>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</si>
  <si>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</si>
  <si>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</si>
  <si>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</si>
  <si>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</si>
  <si>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</si>
  <si>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</si>
  <si>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</si>
  <si>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</si>
  <si>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</si>
  <si>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</si>
  <si>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</si>
  <si>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</si>
  <si>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</si>
  <si>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</si>
  <si>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</si>
  <si>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</si>
  <si>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</si>
  <si>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</si>
  <si>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</si>
  <si>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</si>
  <si>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</si>
  <si>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</si>
  <si>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</si>
  <si>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</si>
  <si>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</si>
  <si>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</si>
  <si>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</si>
  <si>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</si>
  <si>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</si>
  <si>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</si>
  <si>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</si>
  <si>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</si>
  <si>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</si>
  <si>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</si>
  <si>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</si>
  <si>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</si>
  <si>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</si>
  <si>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</si>
  <si>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</si>
  <si>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</si>
  <si>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</si>
  <si>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</si>
  <si>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</si>
  <si>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</si>
  <si>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</si>
  <si>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</si>
  <si>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</si>
  <si>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</si>
  <si>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</si>
  <si>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</si>
  <si>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</si>
  <si>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</si>
  <si>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</si>
  <si>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</si>
  <si>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</si>
  <si>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</si>
  <si>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</si>
  <si>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</si>
  <si>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</si>
  <si>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</si>
  <si>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</si>
  <si>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</si>
  <si>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</si>
  <si>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</si>
  <si>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</si>
  <si>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</si>
  <si>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</si>
  <si>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</si>
  <si>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</si>
  <si>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</si>
  <si>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</si>
  <si>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</si>
  <si>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</si>
  <si>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</si>
  <si>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</si>
  <si>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</si>
  <si>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</si>
  <si>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</si>
  <si>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</si>
  <si>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</si>
  <si>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</si>
  <si>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</si>
  <si>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</si>
  <si>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</si>
  <si>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</si>
  <si>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</si>
  <si>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</si>
  <si>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</si>
  <si>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</si>
  <si>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</si>
  <si>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</si>
  <si>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</si>
  <si>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</si>
  <si>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</si>
  <si>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</si>
  <si>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</si>
  <si>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</si>
  <si>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</si>
  <si>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</si>
  <si>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</si>
  <si>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</si>
  <si>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</si>
  <si>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</si>
  <si>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</si>
  <si>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</si>
  <si>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</si>
  <si>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</si>
  <si>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</si>
  <si>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</si>
  <si>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</si>
  <si>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</si>
  <si>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</si>
  <si>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</si>
  <si>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</si>
  <si>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</si>
  <si>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</si>
  <si>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</si>
  <si>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</si>
  <si>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</si>
  <si>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</si>
  <si>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</si>
  <si>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</si>
  <si>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</si>
  <si>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</si>
  <si>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</si>
  <si>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</si>
  <si>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</si>
  <si>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</si>
  <si>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</si>
  <si>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</si>
  <si>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</si>
  <si>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</si>
  <si>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</si>
  <si>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</si>
  <si>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</si>
  <si>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</si>
  <si>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</si>
  <si>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</si>
  <si>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</si>
  <si>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</si>
  <si>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</si>
  <si>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</si>
  <si>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</si>
  <si>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</si>
  <si>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</si>
  <si>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</si>
  <si>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</si>
  <si>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</si>
  <si>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</si>
  <si>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</si>
  <si>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</si>
  <si>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</si>
  <si>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</si>
  <si>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</si>
  <si>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</si>
  <si>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</si>
  <si>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</si>
  <si>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</si>
  <si>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</si>
  <si>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</si>
  <si>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</si>
  <si>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</si>
  <si>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</si>
  <si>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</si>
  <si>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</si>
  <si>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</si>
  <si>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</si>
  <si>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</si>
  <si>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</si>
  <si>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</si>
  <si>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</si>
  <si>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</si>
  <si>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</si>
  <si>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</si>
  <si>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</si>
  <si>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</si>
  <si>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</si>
  <si>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</si>
  <si>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</si>
  <si>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</si>
  <si>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</si>
  <si>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</si>
  <si>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</si>
  <si>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</si>
  <si>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</si>
  <si>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</si>
  <si>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</si>
  <si>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</si>
  <si>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</si>
  <si>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</si>
  <si>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</si>
  <si>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</si>
  <si>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</si>
  <si>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</si>
  <si>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</si>
  <si>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</si>
  <si>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</si>
  <si>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</si>
  <si>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</si>
  <si>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</si>
  <si>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</si>
  <si>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</si>
  <si>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</si>
  <si>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</si>
  <si>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</si>
  <si>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</si>
  <si>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</si>
  <si>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</si>
  <si>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</si>
  <si>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</si>
  <si>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</si>
  <si>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</si>
  <si>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</si>
  <si>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</si>
  <si>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</si>
  <si>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</si>
  <si>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</si>
  <si>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</si>
  <si>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</si>
  <si>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</si>
  <si>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</si>
  <si>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</si>
  <si>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</si>
  <si>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</si>
  <si>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</si>
  <si>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</si>
  <si>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</si>
  <si>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</si>
  <si>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</si>
  <si>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</si>
  <si>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</si>
  <si>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</si>
  <si>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</si>
  <si>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</si>
  <si>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</si>
  <si>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</si>
  <si>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</si>
  <si>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</si>
  <si>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</si>
  <si>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</si>
  <si>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</si>
  <si>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</si>
  <si>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</si>
  <si>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</si>
  <si>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</si>
  <si>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</si>
  <si>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</si>
  <si>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</si>
  <si>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</si>
  <si>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</si>
  <si>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</si>
  <si>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</si>
  <si>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</si>
  <si>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</si>
  <si>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</si>
  <si>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</si>
  <si>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</si>
  <si>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</si>
  <si>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</si>
  <si>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</si>
  <si>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</si>
  <si>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</si>
  <si>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</si>
  <si>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</si>
  <si>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</si>
  <si>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</si>
  <si>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</si>
  <si>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</si>
  <si>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</si>
  <si>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</si>
  <si>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</si>
  <si>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</si>
  <si>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</si>
  <si>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</si>
  <si>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</si>
  <si>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</si>
  <si>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</si>
  <si>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</si>
  <si>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</si>
  <si>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</si>
  <si>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</si>
  <si>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</si>
  <si>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</si>
  <si>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</si>
  <si>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</si>
  <si>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</si>
  <si>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</si>
  <si>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</si>
  <si>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</si>
  <si>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</si>
  <si>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</si>
  <si>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</si>
  <si>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</si>
  <si>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</si>
  <si>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</si>
  <si>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</si>
  <si>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</si>
  <si>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</si>
  <si>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</si>
  <si>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</si>
  <si>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</si>
  <si>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</si>
  <si>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</si>
  <si>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</si>
  <si>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</si>
  <si>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</si>
  <si>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</si>
  <si>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</si>
  <si>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</si>
  <si>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</si>
  <si>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</si>
  <si>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</si>
  <si>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</si>
  <si>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</si>
  <si>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</si>
  <si>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</si>
  <si>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</si>
  <si>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</si>
  <si>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</si>
  <si>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</si>
  <si>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</si>
  <si>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</si>
  <si>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</si>
  <si>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</si>
  <si>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</si>
  <si>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</si>
  <si>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</si>
  <si>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</si>
  <si>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</si>
  <si>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</si>
  <si>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</si>
  <si>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</si>
  <si>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</si>
  <si>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</si>
  <si>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</si>
  <si>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</si>
  <si>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</si>
  <si>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</si>
  <si>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</si>
  <si>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</si>
  <si>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</si>
  <si>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</si>
  <si>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</si>
  <si>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</si>
  <si>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</si>
  <si>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</si>
  <si>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</si>
  <si>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</si>
  <si>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</si>
  <si>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</si>
  <si>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</si>
  <si>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</si>
  <si>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</si>
  <si>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</si>
  <si>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</si>
  <si>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</si>
  <si>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</si>
  <si>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</si>
  <si>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</si>
  <si>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</si>
  <si>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</si>
  <si>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</si>
  <si>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</si>
  <si>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</si>
  <si>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</si>
  <si>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</si>
  <si>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</si>
  <si>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</si>
  <si>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</si>
  <si>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</si>
  <si>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</si>
  <si>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</si>
  <si>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</si>
  <si>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</si>
  <si>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</si>
  <si>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</si>
  <si>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</si>
  <si>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</si>
  <si>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</si>
  <si>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</si>
  <si>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</si>
  <si>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</si>
  <si>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</si>
  <si>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</si>
  <si>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</si>
  <si>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</si>
  <si>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</si>
  <si>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</si>
  <si>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</si>
  <si>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</si>
  <si>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</si>
  <si>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</si>
  <si>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</si>
  <si>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</si>
  <si>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</si>
  <si>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</si>
  <si>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</si>
  <si>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</si>
  <si>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</si>
  <si>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</si>
  <si>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</si>
  <si>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</si>
  <si>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</si>
  <si>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</si>
  <si>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</si>
  <si>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</si>
  <si>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</si>
  <si>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</si>
  <si>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</si>
  <si>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</si>
  <si>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</si>
  <si>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</si>
  <si>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</si>
  <si>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</si>
  <si>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</si>
  <si>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</si>
  <si>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</si>
  <si>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</si>
  <si>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</si>
  <si>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</si>
  <si>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</si>
  <si>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</si>
  <si>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</si>
  <si>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</si>
  <si>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</si>
  <si>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</si>
  <si>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</si>
  <si>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</si>
  <si>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</si>
  <si>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</si>
  <si>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</si>
  <si>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</si>
  <si>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</si>
  <si>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</si>
  <si>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</si>
  <si>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</si>
  <si>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</si>
  <si>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</si>
  <si>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</si>
  <si>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</si>
  <si>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</si>
  <si>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</si>
  <si>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</si>
  <si>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</si>
  <si>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</si>
  <si>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</si>
  <si>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</si>
  <si>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</si>
  <si>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</si>
  <si>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</si>
  <si>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</si>
  <si>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</si>
  <si>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</si>
  <si>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</si>
  <si>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</si>
  <si>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</si>
  <si>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</si>
  <si>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</si>
  <si>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</si>
  <si>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</si>
  <si>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</si>
  <si>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</si>
  <si>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</si>
  <si>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</si>
  <si>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</si>
  <si>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</si>
  <si>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</si>
  <si>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</si>
  <si>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</si>
  <si>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</si>
  <si>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</si>
  <si>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</si>
  <si>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</si>
  <si>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</si>
  <si>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</si>
  <si>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</si>
  <si>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</si>
  <si>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</si>
  <si>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</si>
  <si>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</si>
  <si>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</si>
  <si>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</si>
  <si>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</si>
  <si>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</si>
  <si>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</si>
  <si>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</si>
  <si>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</si>
  <si>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</si>
  <si>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</si>
  <si>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</si>
  <si>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</si>
  <si>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</si>
  <si>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</si>
  <si>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</si>
  <si>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</si>
  <si>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</si>
  <si>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</si>
  <si>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</si>
  <si>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</si>
  <si>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</si>
  <si>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</si>
  <si>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</si>
  <si>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</si>
  <si>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</si>
  <si>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</si>
  <si>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</si>
  <si>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</si>
  <si>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</si>
  <si>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</si>
  <si>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</si>
  <si>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</si>
  <si>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</si>
  <si>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</si>
  <si>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</si>
  <si>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</si>
  <si>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</si>
  <si>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</si>
  <si>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</si>
  <si>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</si>
  <si>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</si>
  <si>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</si>
  <si>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</si>
  <si>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</si>
  <si>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</si>
  <si>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</si>
  <si>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</si>
  <si>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</si>
  <si>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</si>
  <si>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</si>
  <si>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</si>
  <si>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</si>
  <si>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</si>
  <si>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</si>
  <si>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</si>
  <si>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</si>
  <si>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</si>
  <si>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</si>
  <si>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</si>
  <si>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</si>
  <si>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</si>
  <si>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</si>
  <si>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</si>
  <si>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</si>
  <si>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</si>
  <si>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</si>
  <si>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</si>
  <si>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</si>
  <si>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</si>
  <si>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</si>
  <si>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</si>
  <si>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</si>
  <si>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</si>
  <si>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</si>
  <si>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</si>
  <si>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</si>
  <si>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</si>
  <si>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</si>
  <si>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</si>
  <si>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</si>
  <si>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</si>
  <si>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</si>
  <si>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</si>
  <si>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</si>
  <si>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</si>
  <si>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</si>
  <si>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</si>
  <si>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</si>
  <si>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</si>
  <si>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</si>
  <si>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</si>
  <si>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</si>
  <si>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</si>
  <si>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</si>
  <si>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</si>
  <si>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</si>
  <si>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</si>
  <si>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</si>
  <si>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</si>
  <si>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</si>
  <si>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</si>
  <si>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</si>
  <si>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</si>
  <si>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</si>
  <si>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</si>
  <si>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</si>
  <si>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</si>
  <si>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</si>
  <si>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</si>
  <si>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</si>
  <si>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</si>
  <si>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</si>
  <si>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</si>
  <si>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</si>
  <si>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</si>
  <si>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</si>
  <si>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</si>
  <si>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</si>
  <si>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</si>
  <si>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</si>
  <si>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</si>
  <si>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</si>
  <si>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</si>
  <si>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</si>
  <si>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</si>
  <si>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</si>
  <si>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</si>
  <si>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</si>
  <si>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</si>
  <si>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</si>
  <si>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</si>
  <si>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</si>
  <si>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</si>
  <si>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</si>
  <si>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</si>
  <si>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</si>
  <si>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</si>
  <si>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</si>
  <si>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</si>
  <si>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</si>
  <si>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</si>
  <si>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</si>
  <si>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</si>
  <si>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</si>
  <si>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</si>
  <si>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</si>
  <si>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</si>
  <si>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</si>
  <si>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</si>
  <si>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</si>
  <si>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</si>
  <si>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</si>
  <si>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</si>
  <si>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</si>
  <si>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</si>
  <si>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</si>
  <si>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</si>
  <si>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</si>
  <si>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</si>
  <si>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</si>
  <si>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</si>
  <si>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</si>
  <si>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</si>
  <si>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</si>
  <si>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</si>
  <si>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</si>
  <si>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</si>
  <si>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</si>
  <si>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</si>
  <si>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</si>
  <si>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</si>
  <si>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</si>
  <si>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</si>
  <si>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</si>
  <si>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</si>
  <si>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</si>
  <si>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</si>
  <si>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</si>
  <si>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</si>
  <si>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</si>
  <si>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</si>
  <si>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</si>
  <si>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</si>
  <si>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</si>
  <si>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</si>
  <si>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</si>
  <si>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</si>
  <si>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</si>
  <si>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</si>
  <si>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</si>
  <si>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</si>
  <si>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</si>
  <si>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</si>
  <si>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</si>
  <si>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</si>
  <si>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</si>
  <si>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</si>
  <si>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</si>
  <si>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</si>
  <si>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</si>
  <si>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</si>
  <si>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</si>
  <si>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</si>
  <si>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</si>
  <si>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</si>
  <si>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</si>
  <si>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</si>
  <si>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</si>
  <si>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</si>
  <si>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</si>
  <si>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</si>
  <si>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</si>
  <si>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</si>
  <si>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</si>
  <si>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</si>
  <si>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</si>
  <si>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</si>
  <si>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</si>
  <si>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</si>
  <si>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</si>
  <si>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</si>
  <si>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</si>
  <si>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</si>
  <si>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</si>
  <si>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</si>
  <si>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</si>
  <si>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</si>
  <si>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</si>
  <si>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</si>
  <si>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</si>
  <si>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</si>
  <si>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</si>
  <si>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</si>
  <si>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</si>
  <si>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</si>
  <si>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</si>
  <si>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</si>
  <si>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</si>
  <si>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</si>
  <si>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</si>
  <si>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</si>
  <si>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</si>
  <si>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</si>
  <si>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</si>
  <si>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</si>
  <si>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</si>
  <si>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</si>
  <si>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</si>
  <si>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</si>
  <si>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</si>
  <si>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</si>
  <si>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</si>
  <si>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</si>
  <si>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</si>
  <si>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</si>
  <si>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</si>
  <si>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</si>
  <si>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</si>
  <si>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</si>
  <si>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</si>
  <si>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</si>
  <si>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</si>
  <si>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</si>
  <si>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</si>
  <si>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</si>
  <si>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</si>
  <si>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</si>
  <si>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</si>
  <si>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</si>
  <si>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</si>
  <si>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</si>
  <si>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</si>
  <si>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</si>
  <si>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</si>
  <si>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</si>
  <si>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</si>
  <si>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</si>
  <si>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</si>
  <si>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</si>
  <si>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</si>
  <si>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</si>
  <si>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</si>
  <si>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</si>
  <si>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</si>
  <si>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</si>
  <si>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</si>
  <si>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</si>
  <si>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</si>
  <si>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</si>
  <si>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</si>
  <si>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</si>
  <si>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</si>
  <si>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</si>
  <si>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</si>
  <si>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</si>
  <si>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</si>
  <si>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</si>
  <si>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</si>
  <si>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</si>
  <si>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</si>
  <si>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</si>
  <si>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</si>
  <si>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</si>
  <si>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</si>
  <si>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</si>
  <si>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</si>
  <si>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</si>
  <si>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</si>
  <si>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</si>
  <si>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</si>
  <si>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</si>
  <si>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</si>
  <si>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</si>
  <si>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</si>
  <si>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</si>
  <si>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</si>
  <si>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</si>
  <si>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</si>
  <si>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</si>
  <si>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</si>
  <si>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</si>
  <si>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</si>
  <si>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</si>
  <si>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</si>
  <si>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</si>
  <si>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</si>
  <si>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</si>
  <si>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</si>
  <si>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</si>
  <si>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</si>
  <si>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</si>
  <si>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</si>
  <si>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</si>
  <si>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</si>
  <si>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</si>
  <si>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</si>
  <si>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</si>
  <si>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</si>
  <si>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</si>
  <si>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</si>
  <si>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</si>
  <si>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</si>
  <si>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</si>
  <si>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</si>
  <si>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</si>
  <si>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</si>
  <si>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</si>
  <si>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</si>
  <si>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</si>
  <si>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</si>
  <si>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</si>
  <si>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</si>
  <si>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</si>
  <si>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</si>
  <si>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</si>
  <si>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</si>
  <si>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</si>
  <si>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</si>
  <si>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</si>
  <si>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</si>
  <si>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</si>
  <si>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</si>
  <si>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</si>
  <si>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</si>
  <si>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</si>
  <si>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</si>
  <si>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</si>
  <si>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</si>
  <si>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</si>
  <si>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</si>
  <si>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</si>
  <si>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</si>
  <si>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</si>
  <si>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</si>
  <si>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</si>
  <si>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</si>
  <si>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</si>
  <si>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</si>
  <si>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</si>
  <si>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</si>
  <si>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</si>
  <si>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</si>
  <si>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</si>
  <si>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</si>
  <si>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</si>
  <si>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</si>
  <si>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</si>
  <si>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</si>
  <si>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</si>
  <si>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</si>
  <si>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</si>
  <si>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</si>
  <si>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</si>
  <si>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</si>
  <si>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</si>
  <si>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</si>
  <si>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</si>
  <si>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</si>
  <si>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</si>
  <si>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</si>
  <si>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</si>
  <si>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</si>
  <si>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</si>
  <si>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</si>
  <si>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</si>
  <si>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</si>
  <si>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</si>
  <si>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</si>
  <si>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</si>
  <si>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</si>
  <si>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</si>
  <si>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</si>
  <si>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</si>
  <si>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</si>
  <si>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</si>
  <si>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</si>
  <si>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</si>
  <si>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</si>
  <si>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</si>
  <si>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</si>
  <si>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</si>
  <si>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</si>
  <si>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</si>
  <si>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</si>
  <si>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</si>
  <si>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</si>
  <si>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</si>
  <si>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</si>
  <si>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</si>
  <si>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</si>
  <si>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</si>
  <si>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</si>
  <si>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</si>
  <si>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</si>
  <si>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</si>
  <si>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</si>
  <si>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</si>
  <si>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</si>
  <si>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</si>
  <si>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</si>
  <si>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</si>
  <si>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</si>
  <si>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</si>
  <si>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</si>
  <si>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</si>
  <si>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</si>
  <si>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</si>
  <si>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</si>
  <si>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</si>
  <si>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</si>
  <si>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</si>
  <si>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</si>
  <si>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</si>
  <si>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</si>
  <si>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</si>
  <si>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</si>
  <si>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</si>
  <si>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</si>
  <si>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</si>
  <si>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</si>
  <si>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</si>
  <si>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</si>
  <si>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</si>
  <si>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</si>
  <si>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</si>
  <si>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</si>
  <si>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</si>
  <si>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</si>
  <si>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</si>
  <si>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</si>
  <si>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</si>
  <si>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</si>
  <si>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</si>
  <si>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</si>
  <si>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</si>
  <si>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</si>
  <si>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</si>
  <si>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</si>
  <si>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</si>
  <si>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</si>
  <si>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</si>
  <si>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</si>
  <si>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</si>
  <si>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</si>
  <si>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</si>
  <si>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</si>
  <si>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</si>
  <si>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</si>
  <si>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</si>
  <si>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</si>
  <si>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</si>
  <si>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</si>
  <si>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</si>
  <si>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</si>
  <si>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</si>
  <si>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</si>
  <si>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</si>
  <si>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</si>
  <si>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</si>
  <si>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</si>
  <si>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</si>
  <si>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</si>
  <si>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</si>
  <si>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</si>
  <si>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</si>
  <si>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</si>
  <si>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</si>
  <si>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</si>
  <si>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</si>
  <si>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</si>
  <si>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</si>
  <si>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</si>
  <si>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</si>
  <si>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</si>
  <si>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</si>
  <si>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</si>
  <si>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</si>
  <si>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</si>
  <si>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</si>
  <si>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</si>
  <si>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</si>
  <si>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</si>
  <si>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</si>
  <si>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</si>
  <si>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</si>
  <si>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</si>
  <si>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</si>
  <si>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</si>
  <si>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</si>
  <si>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</si>
  <si>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</si>
  <si>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</si>
  <si>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</si>
  <si>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</si>
  <si>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</si>
  <si>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</si>
  <si>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</si>
  <si>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</si>
  <si>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</si>
  <si>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</si>
  <si>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</si>
  <si>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</si>
  <si>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</si>
  <si>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</si>
  <si>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</si>
  <si>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</si>
  <si>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</si>
  <si>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</si>
  <si>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</si>
  <si>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</si>
  <si>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</si>
  <si>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</si>
  <si>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</si>
  <si>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</si>
  <si>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</si>
  <si>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</si>
  <si>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</si>
  <si>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</si>
  <si>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</si>
  <si>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</si>
  <si>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</si>
  <si>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</si>
  <si>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</si>
  <si>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</si>
  <si>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</si>
  <si>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</si>
  <si>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</si>
  <si>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</si>
  <si>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</si>
  <si>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</si>
  <si>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</si>
  <si>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</si>
  <si>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</si>
  <si>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</si>
  <si>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</si>
  <si>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</si>
  <si>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</si>
  <si>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</si>
  <si>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</si>
  <si>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</si>
  <si>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</si>
  <si>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</si>
  <si>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</si>
  <si>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</si>
  <si>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</si>
  <si>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</si>
  <si>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</si>
  <si>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</si>
  <si>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</si>
  <si>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</si>
  <si>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</si>
  <si>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</si>
  <si>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</si>
  <si>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</si>
  <si>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</si>
  <si>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</si>
  <si>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</si>
  <si>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</si>
  <si>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</si>
  <si>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</si>
  <si>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</si>
  <si>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</si>
  <si>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</si>
  <si>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</si>
  <si>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</si>
  <si>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</si>
  <si>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</si>
  <si>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</si>
  <si>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</si>
  <si>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</si>
  <si>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</si>
  <si>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</si>
  <si>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</si>
  <si>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</si>
  <si>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</si>
  <si>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</si>
  <si>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</si>
  <si>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</si>
  <si>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</si>
  <si>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</si>
  <si>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</si>
  <si>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</si>
  <si>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</si>
  <si>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</si>
  <si>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</si>
  <si>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</si>
  <si>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</si>
  <si>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</si>
  <si>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</si>
  <si>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</si>
  <si>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</si>
  <si>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</si>
  <si>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</si>
  <si>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</si>
  <si>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</si>
  <si>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</si>
  <si>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</si>
  <si>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</si>
  <si>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</si>
  <si>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</si>
  <si>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</si>
  <si>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</si>
  <si>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</si>
  <si>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</si>
  <si>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</si>
  <si>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</si>
  <si>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</si>
  <si>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</si>
  <si>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</si>
  <si>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</si>
  <si>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</si>
  <si>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</si>
  <si>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</si>
  <si>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</si>
  <si>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</si>
  <si>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</si>
  <si>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</si>
  <si>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</si>
  <si>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</si>
  <si>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</si>
  <si>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</si>
  <si>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</si>
  <si>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</si>
  <si>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</si>
  <si>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</si>
  <si>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</si>
  <si>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</si>
  <si>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</si>
  <si>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</si>
  <si>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</si>
  <si>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</si>
  <si>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</si>
  <si>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</si>
  <si>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</si>
  <si>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</si>
  <si>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</si>
  <si>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</si>
  <si>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</si>
  <si>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</si>
  <si>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</si>
  <si>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</si>
  <si>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</si>
  <si>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</si>
  <si>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</si>
  <si>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</si>
  <si>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</si>
  <si>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</si>
  <si>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</si>
  <si>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</si>
  <si>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</si>
  <si>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</si>
  <si>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</si>
  <si>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</si>
  <si>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</si>
  <si>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</si>
  <si>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</si>
  <si>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</si>
  <si>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</si>
  <si>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</si>
  <si>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</si>
  <si>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</si>
  <si>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</si>
  <si>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</si>
  <si>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</si>
  <si>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</si>
  <si>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</si>
  <si>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</si>
  <si>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</si>
  <si>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</si>
  <si>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</si>
  <si>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</si>
  <si>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</si>
  <si>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</si>
  <si>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</si>
  <si>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</si>
  <si>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</si>
  <si>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</si>
  <si>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</si>
  <si>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</si>
  <si>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</si>
  <si>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</si>
  <si>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</si>
  <si>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</si>
  <si>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</si>
  <si>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</si>
  <si>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</si>
  <si>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</si>
  <si>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</si>
  <si>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</si>
  <si>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</si>
  <si>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</si>
  <si>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</si>
  <si>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</si>
  <si>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</si>
  <si>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</si>
  <si>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</si>
  <si>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</si>
  <si>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</si>
  <si>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</si>
  <si>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</si>
  <si>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</si>
  <si>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</si>
  <si>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</si>
  <si>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</si>
  <si>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</si>
  <si>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</si>
  <si>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</si>
  <si>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</si>
  <si>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</si>
  <si>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</si>
  <si>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</si>
  <si>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</si>
  <si>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</si>
  <si>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</si>
  <si>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</si>
  <si>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</si>
  <si>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</si>
  <si>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</si>
  <si>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</si>
  <si>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</si>
  <si>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</si>
  <si>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</si>
  <si>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</si>
  <si>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</si>
  <si>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</si>
  <si>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</si>
  <si>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</si>
  <si>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</si>
  <si>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</si>
  <si>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</si>
  <si>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</si>
  <si>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</si>
  <si>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</si>
  <si>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</si>
  <si>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</si>
  <si>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</si>
  <si>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</si>
  <si>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</si>
  <si>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</si>
  <si>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</si>
  <si>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</si>
  <si>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</si>
  <si>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</si>
  <si>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</si>
  <si>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</si>
  <si>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</si>
  <si>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</si>
  <si>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</si>
  <si>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</si>
  <si>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</si>
  <si>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</si>
  <si>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</si>
  <si>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</si>
  <si>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</si>
  <si>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</si>
  <si>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</si>
  <si>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</si>
  <si>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</si>
  <si>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</si>
  <si>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</si>
  <si>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</si>
  <si>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</si>
  <si>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</si>
  <si>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</si>
  <si>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</si>
  <si>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</si>
  <si>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</si>
  <si>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</si>
  <si>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</si>
  <si>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</si>
  <si>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</si>
  <si>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</si>
  <si>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</si>
  <si>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</si>
  <si>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</si>
  <si>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</si>
  <si>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</si>
  <si>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</si>
  <si>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</si>
  <si>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</si>
  <si>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</si>
  <si>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</si>
  <si>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</si>
  <si>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</si>
  <si>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</si>
  <si>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</si>
  <si>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</si>
  <si>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</si>
  <si>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</si>
  <si>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</si>
  <si>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</si>
  <si>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</si>
  <si>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</si>
  <si>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</si>
  <si>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</si>
  <si>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</si>
  <si>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</si>
  <si>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</si>
  <si>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</si>
  <si>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</si>
  <si>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</si>
  <si>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</si>
  <si>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</si>
  <si>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</si>
  <si>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</si>
  <si>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</si>
  <si>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</si>
  <si>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</si>
  <si>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</si>
  <si>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</si>
  <si>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</si>
  <si>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</si>
  <si>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</si>
  <si>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</si>
  <si>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</si>
  <si>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</si>
  <si>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</si>
  <si>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</si>
  <si>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</si>
  <si>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</si>
  <si>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</si>
  <si>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</si>
  <si>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</si>
  <si>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</si>
  <si>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</si>
  <si>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</si>
  <si>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</si>
  <si>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</si>
  <si>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</si>
  <si>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</si>
  <si>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</si>
  <si>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</si>
  <si>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</si>
  <si>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</si>
  <si>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</si>
  <si>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</si>
  <si>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</si>
  <si>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</si>
  <si>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</si>
  <si>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</si>
  <si>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</si>
  <si>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</si>
  <si>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</si>
  <si>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</si>
  <si>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</si>
  <si>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</si>
  <si>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</si>
  <si>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</si>
  <si>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</si>
  <si>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</si>
  <si>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</si>
  <si>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</si>
  <si>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</si>
  <si>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</si>
  <si>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</si>
  <si>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</si>
  <si>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</si>
  <si>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</si>
  <si>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</si>
  <si>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</si>
  <si>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</si>
  <si>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</si>
  <si>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</si>
  <si>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</si>
  <si>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</si>
  <si>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</si>
  <si>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</si>
  <si>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</si>
  <si>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</si>
  <si>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</si>
  <si>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</si>
  <si>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</si>
  <si>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</si>
  <si>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</si>
  <si>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</si>
  <si>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</si>
  <si>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</si>
  <si>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</si>
  <si>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</si>
  <si>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</si>
  <si>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</si>
  <si>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</si>
  <si>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</si>
  <si>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</si>
  <si>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</si>
  <si>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</si>
  <si>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</si>
  <si>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</si>
  <si>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</si>
  <si>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</si>
  <si>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</si>
  <si>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</si>
  <si>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</si>
  <si>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</si>
  <si>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</si>
  <si>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</si>
  <si>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</si>
  <si>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</si>
  <si>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</si>
  <si>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</si>
  <si>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</si>
  <si>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</si>
  <si>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</si>
  <si>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</si>
  <si>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</si>
  <si>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</si>
  <si>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</si>
  <si>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</si>
  <si>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</si>
  <si>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</si>
  <si>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</si>
  <si>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</si>
  <si>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</si>
  <si>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</si>
  <si>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</si>
  <si>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</si>
  <si>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</si>
  <si>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</si>
  <si>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</si>
  <si>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</si>
  <si>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</si>
  <si>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</si>
  <si>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</si>
  <si>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</si>
  <si>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</si>
  <si>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</si>
  <si>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</si>
  <si>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</si>
  <si>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</si>
  <si>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</si>
  <si>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</si>
  <si>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</si>
  <si>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</si>
  <si>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</si>
  <si>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</si>
  <si>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</si>
  <si>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</si>
  <si>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</si>
  <si>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</si>
  <si>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</si>
  <si>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</si>
  <si>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</si>
  <si>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</si>
  <si>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</si>
  <si>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</si>
  <si>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</si>
  <si>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</si>
  <si>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</si>
  <si>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</si>
  <si>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</si>
  <si>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</si>
  <si>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</si>
  <si>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</si>
  <si>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</si>
  <si>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</si>
  <si>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</si>
  <si>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</si>
  <si>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</si>
  <si>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</si>
  <si>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</si>
  <si>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</si>
  <si>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</si>
  <si>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</si>
  <si>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</si>
  <si>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</si>
  <si>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</si>
  <si>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</si>
  <si>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</si>
  <si>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</si>
  <si>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</si>
  <si>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</si>
  <si>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</si>
  <si>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</si>
  <si>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</si>
  <si>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</si>
  <si>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</si>
  <si>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</si>
  <si>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</si>
  <si>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</si>
  <si>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</si>
  <si>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</si>
  <si>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</si>
  <si>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</si>
  <si>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</si>
  <si>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</si>
  <si>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</si>
  <si>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</si>
  <si>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</si>
  <si>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</si>
  <si>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</si>
  <si>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</si>
  <si>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</si>
  <si>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</si>
  <si>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</si>
  <si>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</si>
  <si>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</si>
  <si>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</si>
  <si>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</si>
  <si>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</si>
  <si>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</si>
  <si>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</si>
  <si>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</si>
  <si>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</si>
  <si>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</si>
  <si>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</si>
  <si>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</si>
  <si>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</si>
  <si>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</si>
  <si>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</si>
  <si>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</si>
  <si>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</si>
  <si>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</si>
  <si>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</si>
  <si>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</si>
  <si>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</si>
  <si>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</si>
  <si>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</si>
  <si>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</si>
  <si>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</si>
  <si>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</si>
  <si>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</si>
  <si>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</si>
  <si>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</si>
  <si>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</si>
  <si>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</si>
  <si>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</si>
  <si>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</si>
  <si>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</si>
  <si>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</si>
  <si>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</si>
  <si>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</si>
  <si>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</si>
  <si>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</si>
  <si>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</si>
  <si>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</si>
  <si>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</si>
  <si>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</si>
  <si>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</si>
  <si>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</si>
  <si>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</si>
  <si>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</si>
  <si>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</si>
  <si>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</si>
  <si>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</si>
  <si>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</si>
  <si>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</si>
  <si>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</si>
  <si>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</si>
  <si>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</si>
  <si>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</si>
  <si>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</si>
  <si>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</si>
  <si>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</si>
  <si>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</si>
  <si>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</si>
  <si>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</si>
  <si>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</si>
  <si>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</si>
  <si>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</si>
  <si>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</si>
  <si>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</si>
  <si>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</si>
  <si>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</si>
  <si>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</si>
  <si>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</si>
  <si>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</si>
  <si>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</si>
  <si>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</si>
  <si>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</si>
  <si>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</si>
  <si>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</si>
  <si>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</si>
  <si>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</si>
  <si>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</si>
  <si>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</si>
  <si>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</si>
  <si>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</si>
  <si>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</si>
  <si>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</si>
  <si>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</si>
  <si>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</si>
  <si>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</si>
  <si>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</si>
  <si>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</si>
  <si>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</si>
  <si>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</si>
  <si>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</si>
  <si>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</si>
  <si>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</si>
  <si>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</si>
  <si>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</si>
  <si>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</si>
  <si>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</si>
  <si>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</si>
  <si>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</si>
  <si>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</si>
  <si>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</si>
  <si>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</si>
  <si>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</si>
  <si>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</si>
  <si>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</si>
  <si>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</si>
  <si>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</si>
  <si>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</si>
  <si>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</si>
  <si>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</si>
  <si>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</si>
  <si>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</si>
  <si>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</si>
  <si>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</si>
  <si>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</si>
  <si>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</si>
  <si>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</si>
  <si>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</si>
  <si>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</si>
  <si>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</si>
  <si>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</si>
  <si>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</si>
  <si>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</si>
  <si>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</si>
  <si>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</si>
  <si>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</si>
  <si>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</si>
  <si>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</si>
  <si>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</si>
  <si>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</si>
  <si>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</si>
  <si>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</si>
  <si>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</si>
  <si>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</si>
  <si>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</si>
  <si>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</si>
  <si>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</si>
  <si>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</si>
  <si>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</si>
  <si>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</si>
  <si>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</si>
  <si>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</si>
  <si>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</si>
  <si>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</si>
  <si>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</si>
  <si>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</si>
  <si>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</si>
  <si>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</si>
  <si>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</si>
  <si>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</si>
  <si>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</si>
  <si>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</si>
  <si>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</si>
  <si>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</si>
  <si>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</si>
  <si>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</si>
  <si>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</si>
  <si>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</si>
  <si>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</si>
  <si>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</si>
  <si>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</si>
  <si>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</si>
  <si>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</si>
  <si>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</si>
  <si>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</si>
  <si>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</si>
  <si>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</si>
  <si>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</si>
  <si>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</si>
  <si>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</si>
  <si>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</si>
  <si>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</si>
  <si>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</si>
  <si>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</si>
  <si>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</si>
  <si>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</si>
  <si>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</si>
  <si>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</si>
  <si>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</si>
  <si>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</si>
  <si>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</si>
  <si>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</si>
  <si>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</si>
  <si>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</si>
  <si>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</si>
  <si>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</si>
  <si>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</si>
  <si>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</si>
  <si>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</si>
  <si>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</si>
  <si>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</si>
  <si>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</si>
  <si>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</si>
  <si>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</si>
  <si>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</si>
  <si>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</si>
  <si>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</si>
  <si>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</si>
  <si>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</si>
  <si>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</si>
  <si>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</si>
  <si>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</si>
  <si>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</si>
  <si>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</si>
  <si>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</si>
  <si>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</si>
  <si>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</si>
  <si>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</si>
  <si>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</si>
  <si>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</si>
  <si>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</si>
  <si>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</si>
  <si>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</si>
  <si>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</si>
  <si>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</si>
  <si>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</si>
  <si>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</si>
  <si>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</si>
  <si>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</si>
  <si>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</si>
  <si>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</si>
  <si>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</si>
  <si>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</si>
  <si>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</si>
  <si>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</si>
  <si>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</si>
  <si>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</si>
  <si>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</si>
  <si>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</si>
  <si>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</si>
  <si>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</si>
  <si>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</si>
  <si>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</si>
  <si>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</si>
  <si>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</si>
  <si>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</si>
  <si>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</si>
  <si>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</si>
  <si>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</si>
  <si>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</si>
  <si>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</si>
  <si>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</si>
  <si>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</si>
  <si>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</si>
  <si>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</si>
  <si>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</si>
  <si>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</si>
  <si>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</si>
  <si>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</si>
  <si>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</si>
  <si>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</si>
  <si>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</si>
  <si>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</si>
  <si>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</si>
  <si>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</si>
  <si>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</si>
  <si>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</si>
  <si>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</si>
  <si>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</si>
  <si>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</si>
  <si>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</si>
  <si>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</si>
  <si>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</si>
  <si>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</si>
  <si>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</si>
  <si>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</si>
  <si>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</si>
  <si>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</si>
  <si>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</si>
  <si>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</si>
  <si>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</si>
  <si>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</si>
  <si>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</si>
  <si>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</si>
  <si>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</si>
  <si>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</si>
  <si>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</si>
  <si>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</si>
  <si>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</si>
  <si>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</si>
  <si>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</si>
  <si>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</si>
  <si>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</si>
  <si>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</si>
  <si>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</si>
  <si>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</si>
  <si>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</si>
  <si>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</si>
  <si>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</si>
  <si>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</si>
  <si>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</si>
  <si>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</si>
  <si>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</si>
  <si>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</si>
  <si>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</si>
  <si>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</si>
  <si>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</si>
  <si>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</si>
  <si>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</si>
  <si>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</si>
  <si>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</si>
  <si>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</si>
  <si>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</si>
  <si>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</si>
  <si>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</si>
  <si>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</si>
  <si>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</si>
  <si>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</si>
  <si>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</si>
  <si>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</si>
  <si>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</si>
  <si>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</si>
  <si>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</si>
  <si>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</si>
  <si>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</si>
  <si>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</si>
  <si>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</si>
  <si>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</si>
  <si>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</si>
  <si>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</si>
  <si>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</si>
  <si>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</si>
  <si>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</si>
  <si>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</si>
  <si>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</si>
  <si>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</si>
  <si>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</si>
  <si>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</si>
  <si>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</si>
  <si>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</si>
  <si>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</si>
  <si>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</si>
  <si>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</si>
  <si>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</si>
  <si>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</si>
  <si>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</si>
  <si>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</si>
  <si>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</si>
  <si>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</si>
  <si>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</si>
  <si>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</si>
  <si>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</si>
  <si>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</si>
  <si>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</si>
  <si>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</si>
  <si>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</si>
  <si>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</si>
  <si>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</si>
  <si>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</si>
  <si>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</si>
  <si>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</si>
  <si>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</si>
  <si>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</si>
  <si>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</si>
  <si>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</si>
  <si>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</si>
  <si>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</si>
  <si>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</si>
  <si>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</si>
  <si>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</si>
  <si>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</si>
  <si>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</si>
  <si>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</si>
  <si>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</si>
  <si>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</si>
  <si>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</si>
  <si>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</si>
  <si>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</si>
  <si>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</si>
  <si>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</si>
  <si>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</si>
  <si>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</si>
  <si>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</si>
  <si>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</si>
  <si>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</si>
  <si>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</si>
  <si>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</si>
  <si>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</si>
  <si>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</si>
  <si>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</si>
  <si>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</si>
  <si>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</si>
  <si>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</si>
  <si>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</si>
  <si>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</si>
  <si>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</si>
  <si>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</si>
  <si>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</si>
  <si>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</si>
  <si>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</si>
  <si>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</si>
  <si>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</si>
  <si>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</si>
  <si>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</si>
  <si>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</si>
  <si>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</si>
  <si>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</si>
  <si>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</si>
  <si>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</si>
  <si>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</si>
  <si>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</si>
  <si>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</si>
  <si>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</si>
  <si>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</si>
  <si>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</si>
  <si>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</si>
  <si>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</si>
  <si>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</si>
  <si>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</si>
  <si>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</si>
  <si>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</si>
  <si>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</si>
  <si>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</si>
  <si>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</si>
  <si>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</si>
  <si>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</si>
  <si>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</si>
  <si>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</si>
  <si>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</si>
  <si>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</si>
  <si>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</si>
  <si>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</si>
  <si>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</si>
  <si>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</si>
  <si>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</si>
  <si>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</si>
  <si>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</si>
  <si>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</si>
  <si>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</si>
  <si>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</si>
  <si>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</si>
  <si>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</si>
  <si>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</si>
  <si>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</si>
  <si>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</si>
  <si>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</si>
  <si>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</si>
  <si>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</si>
  <si>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</si>
  <si>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</si>
  <si>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</si>
  <si>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</si>
  <si>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</si>
  <si>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</si>
  <si>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</si>
  <si>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</si>
  <si>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</si>
  <si>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</si>
  <si>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</si>
  <si>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</si>
  <si>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</si>
  <si>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</si>
  <si>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</si>
  <si>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</si>
  <si>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</si>
  <si>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</si>
  <si>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</si>
  <si>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</si>
  <si>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</si>
  <si>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</si>
  <si>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</si>
  <si>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</si>
  <si>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</si>
  <si>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</si>
  <si>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</si>
  <si>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</si>
  <si>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</si>
  <si>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</si>
  <si>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</si>
  <si>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</si>
  <si>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</si>
  <si>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</si>
  <si>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</si>
  <si>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</si>
  <si>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</si>
  <si>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</si>
  <si>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</si>
  <si>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</si>
  <si>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</si>
  <si>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</si>
  <si>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</si>
  <si>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</si>
  <si>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</si>
  <si>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</si>
  <si>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</si>
  <si>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</si>
  <si>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</si>
  <si>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</si>
  <si>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</si>
  <si>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</si>
  <si>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</si>
  <si>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</si>
  <si>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</si>
  <si>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</si>
  <si>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</si>
  <si>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</si>
  <si>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</si>
  <si>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</si>
  <si>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</si>
  <si>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</si>
  <si>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</si>
  <si>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</si>
  <si>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</si>
  <si>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</si>
  <si>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</si>
  <si>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</si>
  <si>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</si>
  <si>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</si>
  <si>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</si>
  <si>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</si>
  <si>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</si>
  <si>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</si>
  <si>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</si>
  <si>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</si>
  <si>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</si>
  <si>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</si>
  <si>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</si>
  <si>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</si>
  <si>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</si>
  <si>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</si>
  <si>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</si>
  <si>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</si>
  <si>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</si>
  <si>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</si>
  <si>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</si>
  <si>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</si>
  <si>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</si>
  <si>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</si>
  <si>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</si>
  <si>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</si>
  <si>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</si>
  <si>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</si>
  <si>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</si>
  <si>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</si>
  <si>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</si>
  <si>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</si>
  <si>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</si>
  <si>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</si>
  <si>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</si>
  <si>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</si>
  <si>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</si>
  <si>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</si>
  <si>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</si>
  <si>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</si>
  <si>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</si>
  <si>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</si>
  <si>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</si>
  <si>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</si>
  <si>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</si>
  <si>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</si>
  <si>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</si>
  <si>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</si>
  <si>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</si>
  <si>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</si>
  <si>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</si>
  <si>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</si>
  <si>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</si>
  <si>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</si>
  <si>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</si>
  <si>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</si>
  <si>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</si>
  <si>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</si>
  <si>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</si>
  <si>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</si>
  <si>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</si>
  <si>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</si>
  <si>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</si>
  <si>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</si>
  <si>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</si>
  <si>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</si>
  <si>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</si>
  <si>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</si>
  <si>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</si>
  <si>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</si>
  <si>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</si>
  <si>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</si>
  <si>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</si>
  <si>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</si>
  <si>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</si>
  <si>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</si>
  <si>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</si>
  <si>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</si>
  <si>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</si>
  <si>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</si>
  <si>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</si>
  <si>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</si>
  <si>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</si>
  <si>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</si>
  <si>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</si>
  <si>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</si>
  <si>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</si>
  <si>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</si>
  <si>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</si>
  <si>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</si>
  <si>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</si>
  <si>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</si>
  <si>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</si>
  <si>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</si>
  <si>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</si>
  <si>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</si>
  <si>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</si>
  <si>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</si>
  <si>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</si>
  <si>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</si>
  <si>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</si>
  <si>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</si>
  <si>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</si>
  <si>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</si>
  <si>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</si>
  <si>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</si>
  <si>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</si>
  <si>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</si>
  <si>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</si>
  <si>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</si>
  <si>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</si>
  <si>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</si>
  <si>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</si>
  <si>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</si>
  <si>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</si>
  <si>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</si>
  <si>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</si>
  <si>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</si>
  <si>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</si>
  <si>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</si>
  <si>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</si>
  <si>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</si>
  <si>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</si>
  <si>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</si>
  <si>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</si>
  <si>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</si>
  <si>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</si>
  <si>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</si>
  <si>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</si>
  <si>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</si>
  <si>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</si>
  <si>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</si>
  <si>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</si>
  <si>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</si>
  <si>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</si>
  <si>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</si>
  <si>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</si>
  <si>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</si>
  <si>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</si>
  <si>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</si>
  <si>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</si>
  <si>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</si>
  <si>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</si>
  <si>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</si>
  <si>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</si>
  <si>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</si>
  <si>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</si>
  <si>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</si>
  <si>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</si>
  <si>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</si>
  <si>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</si>
  <si>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</si>
  <si>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</si>
  <si>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</si>
  <si>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</si>
  <si>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</si>
  <si>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</si>
  <si>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</si>
  <si>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</si>
  <si>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</si>
  <si>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</si>
  <si>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</si>
  <si>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</si>
  <si>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</si>
  <si>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</si>
  <si>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</si>
  <si>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</si>
  <si>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</si>
  <si>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</si>
  <si>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</si>
  <si>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</si>
  <si>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</si>
  <si>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</si>
  <si>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</si>
  <si>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</si>
  <si>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</si>
  <si>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</si>
  <si>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</si>
  <si>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</si>
  <si>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</si>
  <si>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</si>
  <si>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</si>
  <si>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</si>
  <si>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</si>
  <si>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</si>
  <si>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</si>
  <si>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</si>
  <si>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</si>
  <si>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</si>
  <si>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</si>
  <si>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</si>
  <si>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</si>
  <si>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</si>
  <si>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</si>
  <si>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</si>
  <si>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</si>
  <si>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</si>
  <si>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</si>
  <si>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</si>
  <si>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</si>
  <si>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</si>
  <si>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</si>
  <si>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</si>
  <si>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</si>
  <si>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</si>
  <si>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</si>
  <si>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</si>
  <si>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</si>
  <si>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</si>
  <si>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</si>
  <si>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</si>
  <si>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</si>
  <si>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</si>
  <si>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</si>
  <si>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</si>
  <si>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</si>
  <si>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</si>
  <si>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</si>
  <si>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</si>
  <si>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</si>
  <si>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</si>
  <si>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</si>
  <si>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</si>
  <si>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</si>
  <si>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</si>
  <si>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</si>
  <si>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</si>
  <si>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</si>
  <si>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</si>
  <si>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</si>
  <si>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</si>
  <si>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</si>
  <si>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</si>
  <si>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</si>
  <si>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</si>
  <si>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</si>
  <si>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</si>
  <si>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</si>
  <si>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</si>
  <si>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</si>
  <si>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</si>
  <si>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</si>
  <si>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</si>
  <si>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</si>
  <si>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</si>
  <si>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</si>
  <si>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</si>
  <si>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</si>
  <si>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</si>
  <si>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</si>
  <si>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</si>
  <si>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</si>
  <si>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</si>
  <si>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</si>
  <si>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</si>
  <si>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</si>
  <si>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</si>
  <si>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</si>
  <si>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</si>
  <si>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</si>
  <si>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</si>
  <si>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</si>
  <si>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</si>
  <si>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</si>
  <si>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</si>
  <si>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</si>
  <si>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</si>
  <si>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</si>
  <si>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</si>
  <si>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</si>
  <si>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</si>
  <si>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</si>
  <si>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</si>
  <si>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</si>
  <si>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</si>
  <si>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</si>
  <si>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</si>
  <si>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</si>
  <si>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</si>
  <si>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</si>
  <si>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</si>
  <si>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</si>
  <si>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</si>
  <si>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</si>
  <si>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</si>
  <si>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</si>
  <si>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</si>
  <si>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</si>
  <si>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</si>
  <si>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</si>
  <si>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</si>
  <si>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</si>
  <si>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</si>
  <si>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</si>
  <si>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</si>
  <si>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</si>
  <si>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</si>
  <si>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</si>
  <si>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</si>
  <si>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</si>
  <si>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</si>
  <si>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</si>
  <si>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</si>
  <si>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</si>
  <si>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</si>
  <si>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</si>
  <si>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</si>
  <si>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</si>
  <si>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</si>
  <si>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</si>
  <si>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</si>
  <si>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</si>
  <si>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</si>
  <si>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</si>
  <si>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</si>
  <si>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</si>
  <si>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</si>
  <si>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</si>
  <si>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</si>
  <si>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</si>
  <si>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</si>
  <si>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</si>
  <si>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</si>
  <si>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</si>
  <si>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</si>
  <si>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</si>
  <si>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</si>
  <si>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</si>
  <si>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</si>
  <si>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</si>
  <si>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</si>
  <si>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</si>
  <si>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</si>
  <si>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</si>
  <si>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</si>
  <si>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</si>
  <si>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</si>
  <si>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</si>
  <si>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</si>
  <si>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</si>
  <si>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</si>
  <si>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</si>
  <si>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</si>
  <si>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</si>
  <si>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</si>
  <si>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</si>
  <si>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</si>
  <si>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</si>
  <si>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</si>
  <si>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</si>
  <si>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</si>
  <si>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</si>
  <si>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</si>
  <si>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</si>
  <si>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</si>
  <si>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</si>
  <si>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</si>
  <si>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</si>
  <si>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</si>
  <si>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</si>
  <si>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</si>
  <si>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</si>
  <si>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</si>
  <si>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</si>
  <si>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</si>
  <si>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</si>
  <si>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</si>
  <si>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</si>
  <si>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</si>
  <si>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</si>
  <si>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</si>
  <si>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</si>
  <si>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</si>
  <si>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</si>
  <si>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</si>
  <si>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</si>
  <si>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</si>
  <si>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</si>
  <si>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</si>
  <si>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</si>
  <si>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</si>
  <si>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</si>
  <si>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</si>
  <si>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</si>
  <si>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</si>
  <si>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</si>
  <si>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</si>
  <si>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</si>
  <si>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</si>
  <si>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</si>
  <si>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</si>
  <si>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</si>
  <si>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</si>
  <si>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</si>
  <si>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</si>
  <si>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</si>
  <si>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</si>
  <si>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</si>
  <si>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</si>
  <si>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</si>
  <si>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</si>
  <si>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</si>
  <si>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</si>
  <si>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</si>
  <si>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</si>
  <si>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</si>
  <si>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</si>
  <si>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</si>
  <si>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</si>
  <si>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</si>
  <si>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</si>
  <si>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</si>
  <si>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</si>
  <si>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</si>
  <si>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</si>
  <si>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</si>
  <si>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</si>
  <si>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</si>
  <si>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</si>
  <si>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</si>
  <si>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</si>
  <si>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</si>
  <si>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</si>
  <si>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</si>
  <si>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</si>
  <si>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</si>
  <si>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</si>
  <si>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</si>
  <si>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</si>
  <si>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</si>
  <si>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</si>
  <si>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</si>
  <si>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</si>
  <si>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</si>
  <si>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</si>
  <si>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</si>
  <si>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</si>
  <si>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</si>
  <si>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</si>
  <si>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</si>
  <si>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</si>
  <si>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</si>
  <si>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</si>
  <si>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</si>
  <si>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</si>
  <si>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</si>
  <si>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</si>
  <si>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</si>
  <si>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</si>
  <si>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</si>
  <si>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</si>
  <si>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</si>
  <si>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</si>
  <si>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</si>
  <si>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</si>
  <si>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</si>
  <si>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</si>
  <si>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</si>
  <si>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</si>
  <si>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</si>
  <si>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</si>
  <si>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</si>
  <si>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</si>
  <si>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</si>
  <si>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</si>
  <si>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</si>
  <si>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</si>
  <si>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</si>
  <si>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</si>
  <si>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</si>
  <si>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</si>
  <si>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</si>
  <si>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</si>
  <si>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</si>
  <si>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</si>
  <si>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</si>
  <si>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</si>
  <si>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</si>
  <si>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</si>
  <si>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</si>
  <si>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</si>
  <si>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</si>
  <si>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</si>
  <si>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</si>
  <si>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</si>
  <si>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</si>
  <si>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</si>
  <si>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</si>
  <si>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</si>
  <si>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</si>
  <si>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</si>
  <si>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</si>
  <si>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</si>
  <si>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</si>
  <si>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</si>
  <si>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</si>
  <si>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</si>
  <si>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</si>
  <si>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</si>
  <si>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</si>
  <si>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</si>
  <si>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</si>
  <si>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</si>
  <si>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</si>
  <si>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</si>
  <si>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</si>
  <si>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</si>
  <si>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</si>
  <si>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</si>
  <si>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</si>
  <si>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</si>
  <si>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</si>
  <si>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</si>
  <si>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</si>
  <si>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</si>
  <si>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</si>
  <si>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</si>
  <si>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</si>
  <si>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</si>
  <si>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</si>
  <si>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</si>
  <si>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</si>
  <si>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</si>
  <si>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</si>
  <si>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</si>
  <si>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</si>
  <si>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</si>
  <si>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</si>
  <si>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</si>
  <si>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</si>
  <si>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</si>
  <si>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</si>
  <si>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</si>
  <si>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</si>
  <si>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</si>
  <si>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</si>
  <si>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</si>
  <si>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</si>
  <si>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</si>
  <si>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</si>
  <si>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</si>
  <si>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</si>
  <si>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</si>
  <si>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</si>
  <si>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</si>
  <si>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</si>
  <si>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</si>
  <si>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</si>
  <si>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</si>
  <si>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</si>
  <si>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</si>
  <si>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</si>
  <si>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</si>
  <si>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</si>
  <si>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</si>
  <si>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</si>
  <si>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</si>
  <si>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</si>
  <si>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</si>
  <si>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</si>
  <si>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</si>
  <si>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</si>
  <si>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</si>
  <si>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</si>
  <si>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</si>
  <si>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</si>
  <si>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</si>
  <si>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</si>
  <si>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</si>
  <si>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</si>
  <si>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</si>
  <si>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</si>
  <si>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</si>
  <si>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</si>
  <si>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</si>
  <si>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</si>
  <si>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</si>
  <si>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</si>
  <si>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</si>
  <si>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</si>
  <si>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</si>
  <si>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</si>
  <si>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</si>
  <si>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</si>
  <si>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</si>
  <si>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</si>
  <si>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</si>
  <si>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</si>
  <si>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</si>
  <si>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</si>
  <si>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</si>
  <si>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</si>
  <si>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</si>
  <si>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</si>
  <si>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</si>
  <si>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</si>
  <si>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</si>
  <si>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</si>
  <si>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</si>
  <si>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</si>
  <si>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</si>
  <si>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</si>
  <si>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</si>
  <si>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</si>
  <si>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</si>
  <si>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</si>
  <si>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</si>
  <si>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</si>
  <si>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</si>
  <si>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</si>
  <si>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</si>
  <si>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</si>
  <si>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</si>
  <si>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</si>
  <si>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</si>
  <si>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</si>
  <si>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</si>
  <si>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</si>
  <si>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</si>
  <si>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</si>
  <si>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</si>
  <si>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</si>
  <si>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</si>
  <si>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</si>
  <si>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</si>
  <si>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</si>
  <si>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</si>
  <si>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</si>
  <si>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</si>
  <si>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</si>
  <si>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</si>
  <si>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</si>
  <si>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</si>
  <si>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</si>
  <si>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</si>
  <si>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</si>
  <si>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</si>
  <si>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</si>
  <si>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</si>
  <si>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</si>
  <si>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</si>
  <si>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</si>
  <si>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</si>
  <si>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</si>
  <si>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</si>
  <si>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</si>
  <si>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</si>
  <si>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</si>
  <si>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</si>
  <si>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</si>
  <si>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</si>
  <si>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</si>
  <si>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</si>
  <si>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</si>
  <si>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</si>
  <si>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</si>
  <si>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</si>
  <si>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</si>
  <si>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</si>
  <si>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</si>
  <si>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</si>
  <si>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</si>
  <si>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</si>
  <si>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</si>
  <si>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</si>
  <si>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</si>
  <si>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</si>
  <si>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</si>
  <si>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</si>
  <si>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</si>
  <si>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</si>
  <si>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</si>
  <si>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</si>
  <si>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</si>
  <si>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</si>
  <si>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</si>
  <si>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</si>
  <si>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</si>
  <si>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</si>
  <si>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</si>
  <si>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</si>
  <si>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</si>
  <si>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</si>
  <si>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</si>
  <si>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</si>
  <si>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</si>
  <si>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</si>
  <si>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</si>
  <si>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</si>
  <si>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</si>
  <si>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</si>
  <si>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</si>
  <si>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</si>
  <si>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</si>
  <si>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</si>
  <si>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</si>
  <si>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</si>
  <si>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</si>
  <si>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</si>
  <si>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</si>
  <si>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</si>
  <si>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</si>
  <si>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</si>
  <si>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</si>
  <si>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</si>
  <si>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</si>
  <si>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</si>
  <si>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</si>
  <si>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</si>
  <si>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</si>
  <si>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</si>
  <si>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</si>
  <si>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</si>
  <si>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</si>
  <si>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</si>
  <si>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</si>
  <si>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</si>
  <si>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</si>
  <si>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</si>
  <si>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</si>
  <si>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</si>
  <si>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</si>
  <si>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</si>
  <si>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</si>
  <si>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</si>
  <si>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</si>
  <si>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</si>
  <si>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</si>
  <si>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</si>
  <si>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</si>
  <si>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</si>
  <si>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</si>
  <si>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</si>
  <si>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</si>
  <si>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</si>
  <si>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</si>
  <si>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</si>
  <si>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</si>
  <si>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</si>
  <si>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</si>
  <si>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</si>
  <si>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</si>
  <si>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</si>
  <si>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</si>
  <si>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</si>
  <si>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</si>
  <si>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</si>
  <si>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</si>
  <si>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</si>
  <si>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</si>
  <si>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</si>
  <si>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</si>
  <si>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</si>
  <si>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</si>
  <si>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</si>
  <si>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</si>
  <si>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</si>
  <si>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</si>
  <si>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</si>
  <si>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</si>
  <si>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</si>
  <si>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</si>
  <si>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</si>
  <si>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</si>
  <si>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</si>
  <si>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</si>
  <si>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</si>
  <si>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</si>
  <si>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</si>
  <si>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</si>
  <si>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</si>
  <si>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</si>
  <si>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</si>
  <si>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</si>
  <si>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</si>
  <si>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</si>
  <si>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</si>
  <si>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</si>
  <si>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</si>
  <si>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</si>
  <si>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</si>
  <si>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</si>
  <si>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</si>
  <si>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</si>
  <si>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</si>
  <si>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</si>
  <si>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</si>
  <si>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</si>
  <si>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</si>
  <si>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</si>
  <si>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</si>
  <si>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</si>
  <si>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</si>
  <si>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</si>
  <si>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</si>
  <si>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</si>
  <si>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</si>
  <si>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</si>
  <si>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</si>
  <si>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</si>
  <si>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</si>
  <si>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</si>
  <si>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</si>
  <si>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</si>
  <si>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</si>
  <si>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</si>
  <si>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</si>
  <si>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</si>
  <si>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</si>
  <si>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</si>
  <si>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</si>
  <si>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</si>
  <si>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</si>
  <si>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</si>
  <si>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</si>
  <si>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</si>
  <si>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</si>
  <si>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</si>
  <si>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</si>
  <si>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</si>
  <si>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</si>
  <si>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</si>
  <si>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</si>
  <si>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</si>
  <si>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</si>
  <si>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</si>
  <si>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</si>
  <si>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</si>
  <si>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</si>
  <si>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</si>
  <si>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</si>
  <si>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</si>
  <si>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</si>
  <si>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</si>
  <si>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</si>
  <si>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</si>
  <si>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</si>
  <si>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</si>
  <si>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</si>
  <si>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</si>
  <si>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</si>
  <si>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</si>
  <si>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</si>
  <si>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</si>
  <si>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</si>
  <si>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</si>
  <si>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</si>
  <si>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</si>
  <si>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</si>
  <si>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</si>
  <si>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</si>
  <si>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</si>
  <si>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</si>
  <si>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</si>
  <si>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</si>
  <si>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</si>
  <si>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</si>
  <si>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</si>
  <si>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</si>
  <si>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</si>
  <si>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</si>
  <si>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</si>
  <si>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</si>
  <si>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</si>
  <si>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</si>
  <si>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</si>
  <si>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</si>
  <si>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</si>
  <si>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</si>
  <si>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</si>
  <si>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</si>
  <si>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</si>
  <si>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</si>
  <si>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</si>
  <si>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</si>
  <si>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</si>
  <si>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</si>
  <si>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</si>
  <si>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</si>
  <si>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</si>
  <si>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</si>
  <si>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</si>
  <si>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</si>
  <si>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</si>
  <si>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</si>
  <si>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</si>
  <si>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</si>
  <si>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</si>
  <si>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</si>
  <si>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</si>
  <si>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</si>
  <si>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</si>
  <si>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</si>
  <si>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</si>
  <si>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</si>
  <si>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</si>
  <si>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</si>
  <si>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</si>
  <si>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</si>
  <si>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</si>
  <si>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</si>
  <si>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</si>
  <si>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</si>
  <si>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</si>
  <si>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</si>
  <si>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</si>
  <si>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</si>
  <si>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</si>
  <si>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</si>
  <si>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</si>
  <si>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</si>
  <si>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</si>
  <si>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</si>
  <si>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</si>
  <si>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</si>
  <si>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</si>
  <si>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</si>
  <si>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</si>
  <si>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</si>
  <si>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</si>
  <si>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</si>
  <si>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</si>
  <si>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</si>
  <si>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</si>
  <si>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</si>
  <si>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</si>
  <si>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</si>
  <si>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</si>
  <si>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</si>
  <si>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</si>
  <si>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</si>
  <si>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</si>
  <si>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</si>
  <si>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</si>
  <si>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</si>
  <si>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</si>
  <si>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</si>
  <si>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</si>
  <si>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</si>
  <si>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</si>
  <si>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</si>
  <si>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</si>
  <si>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</si>
  <si>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</si>
  <si>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</si>
  <si>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</si>
  <si>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</si>
  <si>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</si>
  <si>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</si>
  <si>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</si>
  <si>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</si>
  <si>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</si>
  <si>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</si>
  <si>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</si>
  <si>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</si>
  <si>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</si>
  <si>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</si>
  <si>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</si>
  <si>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</si>
  <si>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</si>
  <si>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</si>
  <si>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</si>
  <si>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</si>
  <si>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</si>
  <si>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</si>
  <si>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</si>
  <si>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</si>
  <si>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</si>
  <si>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</si>
  <si>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</si>
  <si>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</si>
  <si>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</si>
  <si>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</si>
  <si>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</si>
  <si>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</si>
  <si>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</si>
  <si>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</si>
  <si>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</si>
  <si>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</si>
  <si>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</si>
  <si>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</si>
  <si>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</si>
  <si>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</si>
  <si>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</si>
  <si>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</si>
  <si>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</si>
  <si>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</si>
  <si>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</si>
  <si>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</si>
  <si>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</si>
  <si>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</si>
  <si>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</si>
  <si>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</si>
  <si>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</si>
  <si>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</si>
  <si>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</si>
  <si>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</si>
  <si>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</si>
  <si>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</si>
  <si>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</si>
  <si>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</si>
  <si>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</si>
  <si>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</si>
  <si>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</si>
  <si>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</si>
  <si>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</si>
  <si>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</si>
  <si>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</si>
  <si>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</si>
  <si>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</si>
  <si>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</si>
  <si>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</si>
  <si>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</si>
  <si>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</si>
  <si>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</si>
  <si>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</si>
  <si>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</si>
  <si>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</si>
  <si>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</si>
  <si>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</si>
  <si>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</si>
  <si>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</si>
  <si>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</si>
  <si>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</si>
  <si>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</si>
  <si>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</si>
  <si>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</si>
  <si>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</si>
  <si>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</si>
  <si>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</si>
  <si>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</si>
  <si>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</si>
  <si>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</si>
  <si>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</si>
  <si>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</si>
  <si>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</si>
  <si>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</si>
  <si>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</si>
  <si>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</si>
  <si>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</si>
  <si>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</si>
  <si>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</si>
  <si>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</si>
  <si>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</si>
  <si>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</si>
  <si>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</si>
  <si>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</si>
  <si>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</si>
  <si>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</si>
  <si>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</si>
  <si>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</si>
  <si>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</si>
  <si>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</si>
  <si>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</si>
  <si>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</si>
  <si>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</si>
  <si>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</si>
  <si>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</si>
  <si>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</si>
  <si>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</si>
  <si>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</si>
  <si>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</si>
  <si>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</si>
  <si>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</si>
  <si>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</si>
  <si>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</si>
  <si>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</si>
  <si>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</si>
  <si>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</si>
  <si>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</si>
  <si>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</si>
  <si>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</si>
  <si>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</si>
  <si>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</si>
  <si>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</si>
  <si>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</si>
  <si>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</si>
  <si>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</si>
  <si>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</si>
  <si>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</si>
  <si>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</si>
  <si>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</si>
  <si>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</si>
  <si>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</si>
  <si>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</si>
  <si>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</si>
  <si>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</si>
  <si>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</si>
  <si>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</si>
  <si>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</si>
  <si>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</si>
  <si>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</si>
  <si>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</si>
  <si>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</si>
  <si>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</si>
  <si>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</si>
  <si>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</si>
  <si>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</si>
  <si>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</si>
  <si>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</si>
  <si>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</si>
  <si>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</si>
  <si>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</si>
  <si>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</si>
  <si>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</si>
  <si>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</si>
  <si>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</si>
  <si>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</si>
  <si>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</si>
  <si>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</si>
  <si>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</si>
  <si>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</si>
  <si>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</si>
  <si>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</si>
  <si>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</si>
  <si>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</si>
  <si>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</si>
  <si>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</si>
  <si>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</si>
  <si>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</si>
  <si>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</si>
  <si>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</si>
  <si>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</si>
  <si>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</si>
  <si>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</si>
  <si>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</si>
  <si>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</si>
  <si>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</si>
  <si>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</si>
  <si>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</si>
  <si>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</si>
  <si>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</si>
  <si>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</si>
  <si>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</si>
  <si>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</si>
  <si>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</si>
  <si>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</si>
  <si>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</si>
  <si>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</si>
  <si>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</si>
  <si>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</si>
  <si>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</si>
  <si>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</si>
  <si>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</si>
  <si>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</si>
  <si>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</si>
  <si>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</si>
  <si>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</si>
  <si>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</si>
  <si>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</si>
  <si>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</si>
  <si>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</si>
  <si>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</si>
  <si>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</si>
  <si>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</si>
  <si>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</si>
  <si>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</si>
  <si>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</si>
  <si>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</si>
  <si>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</si>
  <si>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</si>
  <si>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</si>
  <si>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</si>
  <si>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</si>
  <si>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</si>
  <si>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</si>
  <si>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</si>
  <si>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</si>
  <si>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</si>
  <si>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</si>
  <si>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</si>
  <si>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</si>
  <si>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</si>
  <si>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</si>
  <si>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</si>
  <si>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</si>
  <si>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</si>
  <si>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</si>
  <si>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</si>
  <si>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</si>
  <si>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</si>
  <si>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</si>
  <si>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</si>
  <si>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</si>
  <si>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</si>
  <si>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</si>
  <si>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</si>
  <si>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</si>
  <si>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</si>
  <si>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</si>
  <si>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</si>
  <si>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</si>
  <si>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</si>
  <si>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</si>
  <si>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</si>
  <si>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</si>
  <si>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</si>
  <si>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</si>
  <si>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</si>
  <si>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</si>
  <si>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</si>
  <si>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</si>
  <si>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</si>
  <si>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</si>
  <si>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</si>
  <si>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</si>
  <si>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</si>
  <si>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</si>
  <si>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</si>
  <si>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</si>
  <si>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</si>
  <si>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</si>
  <si>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</si>
  <si>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</si>
  <si>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</si>
  <si>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</si>
  <si>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</si>
  <si>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</si>
  <si>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</si>
  <si>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</si>
  <si>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</si>
  <si>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</si>
  <si>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</si>
  <si>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</si>
  <si>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</si>
  <si>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</si>
  <si>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</si>
  <si>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</si>
  <si>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</si>
  <si>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</si>
  <si>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</si>
  <si>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</si>
  <si>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</si>
  <si>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</si>
  <si>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</si>
  <si>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</si>
  <si>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</si>
  <si>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</si>
  <si>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</si>
  <si>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</si>
  <si>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</si>
  <si>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</si>
  <si>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</si>
  <si>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</si>
  <si>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</si>
  <si>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</si>
  <si>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</si>
  <si>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</si>
  <si>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</si>
  <si>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</si>
  <si>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</si>
  <si>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</si>
  <si>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</si>
  <si>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</si>
  <si>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</si>
  <si>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</si>
  <si>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</si>
  <si>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</si>
  <si>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</si>
  <si>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</si>
  <si>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</si>
  <si>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</si>
  <si>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</si>
  <si>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</si>
  <si>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</si>
  <si>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</si>
  <si>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</si>
  <si>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</si>
  <si>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</si>
  <si>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</si>
  <si>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</si>
  <si>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</si>
  <si>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</si>
  <si>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</si>
  <si>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</si>
  <si>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</si>
  <si>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</si>
  <si>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</si>
  <si>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</si>
  <si>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</si>
  <si>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</si>
  <si>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</si>
  <si>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</si>
  <si>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</si>
  <si>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</si>
  <si>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</si>
  <si>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</si>
  <si>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</si>
  <si>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</si>
  <si>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</si>
  <si>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</si>
  <si>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</si>
  <si>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</si>
  <si>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</si>
  <si>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</si>
  <si>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</si>
  <si>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</si>
  <si>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</si>
  <si>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</si>
  <si>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</si>
  <si>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</si>
  <si>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</si>
  <si>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</si>
  <si>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</si>
  <si>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</si>
  <si>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</si>
  <si>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</si>
  <si>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</si>
  <si>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</si>
  <si>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</si>
  <si>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</si>
  <si>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</si>
  <si>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</si>
  <si>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</si>
  <si>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</si>
  <si>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</si>
  <si>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</si>
  <si>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</si>
  <si>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</si>
  <si>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</si>
  <si>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</si>
  <si>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</si>
  <si>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</si>
  <si>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</si>
  <si>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</si>
  <si>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</si>
  <si>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</si>
  <si>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</si>
  <si>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</si>
  <si>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</si>
  <si>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</si>
  <si>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</si>
  <si>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</si>
  <si>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</si>
  <si>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</si>
  <si>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</si>
  <si>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</si>
  <si>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</si>
  <si>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</si>
  <si>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</si>
  <si>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</si>
  <si>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</si>
  <si>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</si>
  <si>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</si>
  <si>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</si>
  <si>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</si>
  <si>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</si>
  <si>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</si>
  <si>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</si>
  <si>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</si>
  <si>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</si>
  <si>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</si>
  <si>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</si>
  <si>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</si>
  <si>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</si>
  <si>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</si>
  <si>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</si>
  <si>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</si>
  <si>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</si>
  <si>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</si>
  <si>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</si>
  <si>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</si>
  <si>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</si>
  <si>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</si>
  <si>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</si>
  <si>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</si>
  <si>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</si>
  <si>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</si>
  <si>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</si>
  <si>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</si>
  <si>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</si>
  <si>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</si>
  <si>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</si>
  <si>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</si>
  <si>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</si>
  <si>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</si>
  <si>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</si>
  <si>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</si>
  <si>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</si>
  <si>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</si>
  <si>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</si>
  <si>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</si>
  <si>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</si>
  <si>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</si>
  <si>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</si>
  <si>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</si>
  <si>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</si>
  <si>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</si>
  <si>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</si>
  <si>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</si>
  <si>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</si>
  <si>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</si>
  <si>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</si>
  <si>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</si>
  <si>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</si>
  <si>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</si>
  <si>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</si>
  <si>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</si>
  <si>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</si>
  <si>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</si>
  <si>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</si>
  <si>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</si>
  <si>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</si>
  <si>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</si>
  <si>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</si>
  <si>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</si>
  <si>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</si>
  <si>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</si>
  <si>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</si>
  <si>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</si>
  <si>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</si>
  <si>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</si>
  <si>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</si>
  <si>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</si>
  <si>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</si>
  <si>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</si>
  <si>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</si>
  <si>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</si>
  <si>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</si>
  <si>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</si>
  <si>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</si>
  <si>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</si>
  <si>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</si>
  <si>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</si>
  <si>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</si>
  <si>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</si>
  <si>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</si>
  <si>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</si>
  <si>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</si>
  <si>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</si>
  <si>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</si>
  <si>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</si>
  <si>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</si>
  <si>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</si>
  <si>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</si>
  <si>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</si>
  <si>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</si>
  <si>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</si>
  <si>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</si>
  <si>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</si>
  <si>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</si>
  <si>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</si>
  <si>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</si>
  <si>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</si>
  <si>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</si>
  <si>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</si>
  <si>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</si>
  <si>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</si>
  <si>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</si>
  <si>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</si>
  <si>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</si>
  <si>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</si>
  <si>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</si>
  <si>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</si>
  <si>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</si>
  <si>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</si>
  <si>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</si>
  <si>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</si>
  <si>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</si>
  <si>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</si>
  <si>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</si>
  <si>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</si>
  <si>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</si>
  <si>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</si>
  <si>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</si>
  <si>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</si>
  <si>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</si>
  <si>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</si>
  <si>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</si>
  <si>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</si>
  <si>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</si>
  <si>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</si>
  <si>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</si>
  <si>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</si>
  <si>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</si>
  <si>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</si>
  <si>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</si>
  <si>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</si>
  <si>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</si>
  <si>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</si>
  <si>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</si>
  <si>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</si>
  <si>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</si>
  <si>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</si>
  <si>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</si>
  <si>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</si>
  <si>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</si>
  <si>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</si>
  <si>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</si>
  <si>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</si>
  <si>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</si>
  <si>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</si>
  <si>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</si>
  <si>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</si>
  <si>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</si>
  <si>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</si>
  <si>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</si>
  <si>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</si>
  <si>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</si>
  <si>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</si>
  <si>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</si>
  <si>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</si>
  <si>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</si>
  <si>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</si>
  <si>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</si>
  <si>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</si>
  <si>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</si>
  <si>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</si>
  <si>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</si>
  <si>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</si>
  <si>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</si>
  <si>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</si>
  <si>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</si>
  <si>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</si>
  <si>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</si>
  <si>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</si>
  <si>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</si>
  <si>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</si>
  <si>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</si>
  <si>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</si>
  <si>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</si>
  <si>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</si>
  <si>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</si>
  <si>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</si>
  <si>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</si>
  <si>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</si>
  <si>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</si>
  <si>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</si>
  <si>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</si>
  <si>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</si>
  <si>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</si>
  <si>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</si>
  <si>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</si>
  <si>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</si>
  <si>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</si>
  <si>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</si>
  <si>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</si>
  <si>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</si>
  <si>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</si>
  <si>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</si>
  <si>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</si>
  <si>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</si>
  <si>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</si>
  <si>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</si>
  <si>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</si>
  <si>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</si>
  <si>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</si>
  <si>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</si>
  <si>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</si>
  <si>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</si>
  <si>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</si>
  <si>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</si>
  <si>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</si>
  <si>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</si>
  <si>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</si>
  <si>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</si>
  <si>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</si>
  <si>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</si>
  <si>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</si>
  <si>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</si>
  <si>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</si>
  <si>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</si>
  <si>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</si>
  <si>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</si>
  <si>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</si>
  <si>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</si>
  <si>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</si>
  <si>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</si>
  <si>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</si>
  <si>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</si>
  <si>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</si>
  <si>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</si>
  <si>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</si>
  <si>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</si>
  <si>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</si>
  <si>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</si>
  <si>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</si>
  <si>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</si>
  <si>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</si>
  <si>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</si>
  <si>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</si>
  <si>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</si>
  <si>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</si>
  <si>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</si>
  <si>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</si>
  <si>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</si>
  <si>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</si>
  <si>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</si>
  <si>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</si>
  <si>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</si>
  <si>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</si>
  <si>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</si>
  <si>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</si>
  <si>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</si>
  <si>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</si>
  <si>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</si>
  <si>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</si>
  <si>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</si>
  <si>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</si>
  <si>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</si>
  <si>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</si>
  <si>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</si>
  <si>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</si>
  <si>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</si>
  <si>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</si>
  <si>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</si>
  <si>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</si>
  <si>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</si>
  <si>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</si>
  <si>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</si>
  <si>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</si>
  <si>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</si>
  <si>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</si>
  <si>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</si>
  <si>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</si>
  <si>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</si>
  <si>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</si>
  <si>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</si>
  <si>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</si>
  <si>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</si>
  <si>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</si>
  <si>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</si>
  <si>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</si>
  <si>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</si>
  <si>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</si>
  <si>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</si>
  <si>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</si>
  <si>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</si>
  <si>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</si>
  <si>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</si>
  <si>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</si>
  <si>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</si>
  <si>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</si>
  <si>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</si>
  <si>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</si>
  <si>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</si>
  <si>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</si>
  <si>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</si>
  <si>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</si>
  <si>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</si>
  <si>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</si>
  <si>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</si>
  <si>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</si>
  <si>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</si>
  <si>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</si>
  <si>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</si>
  <si>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</si>
  <si>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</si>
  <si>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</si>
  <si>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</si>
  <si>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</si>
  <si>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</si>
  <si>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</si>
  <si>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</si>
  <si>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</si>
  <si>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</si>
  <si>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</si>
  <si>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</si>
  <si>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</si>
  <si>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</si>
  <si>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</si>
  <si>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</si>
  <si>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</si>
  <si>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</si>
  <si>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</si>
  <si>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</si>
  <si>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</si>
  <si>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</si>
  <si>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</si>
  <si>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</si>
  <si>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</si>
  <si>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</si>
  <si>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</si>
  <si>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</si>
  <si>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</si>
  <si>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</si>
  <si>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</si>
  <si>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</si>
  <si>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</si>
  <si>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</si>
  <si>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</si>
  <si>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</si>
  <si>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</si>
  <si>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</si>
  <si>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</si>
  <si>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</si>
  <si>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</si>
  <si>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</si>
  <si>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</si>
  <si>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</si>
  <si>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</si>
  <si>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</si>
  <si>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</si>
  <si>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</si>
  <si>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</si>
  <si>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</si>
  <si>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</si>
  <si>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</si>
  <si>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</si>
  <si>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</si>
  <si>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</si>
  <si>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</si>
  <si>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</si>
  <si>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</si>
  <si>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</si>
  <si>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</si>
  <si>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</si>
  <si>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</si>
  <si>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</si>
  <si>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</si>
  <si>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</si>
  <si>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</si>
  <si>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</si>
  <si>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</si>
  <si>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</si>
  <si>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</si>
  <si>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</si>
  <si>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</si>
  <si>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</si>
  <si>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</si>
  <si>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</si>
  <si>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</si>
  <si>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</si>
  <si>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</si>
  <si>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</si>
  <si>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</si>
  <si>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</si>
  <si>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</si>
  <si>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</si>
  <si>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</si>
  <si>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</si>
  <si>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</si>
  <si>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</si>
  <si>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</si>
  <si>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</si>
  <si>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</si>
  <si>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</si>
  <si>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</si>
  <si>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</si>
  <si>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</si>
  <si>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</si>
  <si>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</si>
  <si>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</si>
  <si>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</si>
  <si>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</si>
  <si>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</si>
  <si>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</si>
  <si>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</si>
  <si>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</si>
  <si>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</si>
  <si>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</si>
  <si>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</si>
  <si>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</si>
  <si>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</si>
  <si>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</si>
  <si>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</si>
  <si>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</si>
  <si>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</si>
  <si>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</si>
  <si>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</si>
  <si>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</si>
  <si>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</si>
  <si>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</si>
  <si>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</si>
  <si>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</si>
  <si>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</si>
  <si>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</si>
  <si>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</si>
  <si>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</si>
  <si>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</si>
  <si>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</si>
  <si>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</si>
  <si>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</si>
  <si>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</si>
  <si>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</si>
  <si>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</si>
  <si>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</si>
  <si>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</si>
  <si>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</si>
  <si>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</si>
  <si>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</si>
  <si>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</si>
  <si>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</si>
  <si>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</si>
  <si>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</si>
  <si>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</si>
  <si>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</si>
  <si>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</si>
  <si>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</si>
  <si>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</si>
  <si>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</si>
  <si>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</si>
  <si>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</si>
  <si>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</si>
  <si>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</si>
  <si>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</si>
  <si>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</si>
  <si>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</si>
  <si>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</si>
  <si>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</si>
  <si>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</si>
  <si>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</si>
  <si>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</si>
  <si>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</si>
  <si>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</si>
  <si>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</si>
  <si>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</si>
  <si>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</si>
  <si>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</si>
  <si>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</si>
  <si>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</si>
  <si>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</si>
  <si>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</si>
  <si>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</si>
  <si>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</si>
  <si>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</si>
  <si>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</si>
  <si>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</si>
  <si>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</si>
  <si>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</si>
  <si>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</si>
  <si>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</si>
  <si>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</si>
  <si>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</si>
  <si>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</si>
  <si>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</si>
  <si>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</si>
  <si>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</si>
  <si>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</si>
  <si>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</si>
  <si>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</si>
  <si>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</si>
  <si>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</si>
  <si>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</si>
  <si>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</si>
  <si>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</si>
  <si>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</si>
  <si>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</si>
  <si>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</si>
  <si>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</si>
  <si>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</si>
  <si>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</si>
  <si>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</si>
  <si>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</si>
  <si>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</si>
  <si>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</si>
  <si>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</si>
  <si>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</si>
  <si>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</si>
  <si>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</si>
  <si>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</si>
  <si>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</si>
  <si>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</si>
  <si>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</si>
  <si>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</si>
  <si>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</si>
  <si>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</si>
  <si>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</si>
  <si>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</si>
  <si>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</si>
  <si>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</si>
  <si>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</si>
  <si>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</si>
  <si>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</si>
  <si>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</si>
  <si>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</si>
  <si>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</si>
  <si>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</si>
  <si>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</si>
  <si>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</si>
  <si>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</si>
  <si>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</si>
  <si>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</si>
  <si>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</si>
  <si>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</si>
  <si>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</si>
  <si>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</si>
  <si>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</si>
  <si>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</si>
  <si>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</si>
  <si>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</si>
  <si>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</si>
  <si>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</si>
  <si>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</si>
  <si>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</si>
  <si>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</si>
  <si>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</si>
  <si>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</si>
  <si>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</si>
  <si>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</si>
  <si>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</si>
  <si>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</si>
  <si>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</si>
  <si>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</si>
  <si>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</si>
  <si>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</si>
  <si>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</si>
  <si>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</si>
  <si>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</si>
  <si>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</si>
  <si>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</si>
  <si>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</si>
  <si>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</si>
  <si>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</si>
  <si>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</si>
  <si>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</si>
  <si>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</si>
  <si>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</si>
  <si>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</si>
  <si>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</si>
  <si>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</si>
  <si>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</si>
  <si>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</si>
  <si>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</si>
  <si>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</si>
  <si>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</si>
  <si>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</si>
  <si>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</si>
  <si>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</si>
  <si>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</si>
  <si>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</si>
  <si>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</si>
  <si>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</si>
  <si>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</si>
  <si>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</si>
  <si>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</si>
  <si>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</si>
  <si>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</si>
  <si>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</si>
  <si>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</si>
  <si>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</si>
  <si>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</si>
  <si>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</si>
  <si>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</si>
  <si>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</si>
  <si>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</si>
  <si>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</si>
  <si>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</si>
  <si>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</si>
  <si>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</si>
  <si>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</si>
  <si>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</si>
  <si>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</si>
  <si>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</si>
  <si>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</si>
  <si>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</si>
  <si>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</si>
  <si>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</si>
  <si>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</si>
  <si>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</si>
  <si>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</si>
  <si>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</si>
  <si>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</si>
  <si>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</si>
  <si>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</si>
  <si>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</si>
  <si>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</si>
  <si>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</si>
  <si>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</si>
  <si>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</si>
  <si>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</si>
  <si>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</si>
  <si>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</si>
  <si>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</si>
  <si>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</si>
  <si>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</si>
  <si>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</si>
  <si>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</si>
  <si>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</si>
  <si>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</si>
  <si>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</si>
  <si>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</si>
  <si>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</si>
  <si>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</si>
  <si>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</si>
  <si>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</si>
  <si>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</si>
  <si>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</si>
  <si>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</si>
  <si>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</si>
  <si>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</si>
  <si>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</si>
  <si>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</si>
  <si>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</si>
  <si>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</si>
  <si>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</si>
  <si>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</si>
  <si>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</si>
  <si>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</si>
  <si>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</si>
  <si>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</si>
  <si>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</si>
  <si>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</si>
  <si>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</si>
  <si>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</si>
  <si>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</si>
  <si>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</si>
  <si>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</si>
  <si>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</si>
  <si>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</si>
  <si>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</si>
  <si>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</si>
  <si>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</si>
  <si>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</si>
  <si>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</si>
  <si>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</si>
  <si>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</si>
  <si>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</si>
  <si>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</si>
  <si>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</si>
  <si>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</si>
  <si>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</si>
  <si>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</si>
  <si>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</si>
  <si>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</si>
  <si>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</si>
  <si>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</si>
  <si>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</si>
  <si>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</si>
  <si>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</si>
  <si>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</si>
  <si>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</si>
  <si>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</si>
  <si>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</si>
  <si>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</si>
  <si>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</si>
  <si>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</si>
  <si>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</si>
  <si>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</si>
  <si>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</si>
  <si>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</si>
  <si>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</si>
  <si>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</si>
  <si>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</si>
  <si>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</si>
  <si>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</si>
  <si>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</si>
  <si>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</si>
  <si>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</si>
  <si>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</si>
  <si>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</si>
  <si>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</si>
  <si>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</si>
  <si>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</si>
  <si>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</si>
  <si>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</si>
  <si>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</si>
  <si>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</si>
  <si>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</si>
  <si>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</si>
  <si>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</si>
  <si>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</si>
  <si>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</si>
  <si>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</si>
  <si>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</si>
  <si>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</si>
  <si>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</si>
  <si>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</si>
  <si>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</si>
  <si>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</si>
  <si>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</si>
  <si>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</si>
  <si>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</si>
  <si>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</si>
  <si>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</si>
  <si>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</si>
  <si>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</si>
  <si>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</si>
  <si>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</si>
  <si>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</si>
  <si>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</si>
  <si>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</si>
  <si>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</si>
  <si>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</si>
  <si>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</si>
  <si>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</si>
  <si>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</si>
  <si>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</si>
  <si>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</si>
  <si>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</si>
  <si>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</si>
  <si>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</si>
  <si>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</si>
  <si>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</si>
  <si>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</si>
  <si>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</si>
  <si>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</si>
  <si>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</si>
  <si>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</si>
  <si>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</si>
  <si>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</si>
  <si>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</si>
  <si>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</si>
  <si>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</si>
  <si>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</si>
  <si>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</si>
  <si>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</si>
  <si>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</si>
  <si>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</si>
  <si>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</si>
  <si>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</si>
  <si>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</si>
  <si>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</si>
  <si>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</si>
  <si>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</si>
  <si>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</si>
  <si>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</si>
  <si>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</si>
  <si>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</si>
  <si>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</si>
  <si>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</si>
  <si>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</si>
  <si>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</si>
  <si>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</si>
  <si>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</si>
  <si>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</si>
  <si>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</si>
  <si>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</si>
  <si>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</si>
  <si>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</si>
  <si>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</si>
  <si>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</si>
  <si>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</si>
  <si>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</si>
  <si>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</si>
  <si>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</si>
  <si>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</si>
  <si>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</si>
  <si>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</si>
  <si>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</si>
  <si>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</si>
  <si>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</si>
  <si>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</si>
  <si>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</si>
  <si>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</si>
  <si>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</si>
  <si>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</si>
  <si>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</si>
  <si>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</si>
  <si>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</si>
  <si>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</si>
  <si>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</si>
  <si>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</si>
  <si>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</si>
  <si>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</si>
  <si>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</si>
  <si>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</si>
  <si>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</si>
  <si>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</si>
  <si>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</si>
  <si>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</si>
  <si>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</si>
  <si>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</si>
  <si>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</si>
  <si>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</si>
  <si>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</si>
  <si>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</si>
  <si>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</si>
  <si>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</si>
  <si>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</si>
  <si>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</si>
  <si>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</si>
  <si>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</si>
  <si>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</si>
  <si>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</si>
  <si>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</si>
  <si>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</si>
  <si>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</si>
  <si>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</si>
  <si>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</si>
  <si>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</si>
  <si>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</si>
  <si>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</si>
  <si>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</si>
  <si>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</si>
  <si>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</si>
  <si>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</si>
  <si>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</si>
  <si>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</si>
  <si>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</si>
  <si>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</si>
  <si>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</si>
  <si>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</si>
  <si>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</si>
  <si>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</si>
  <si>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</si>
  <si>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</si>
  <si>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</si>
  <si>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</si>
  <si>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</si>
  <si>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</si>
  <si>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</si>
  <si>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</si>
  <si>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</si>
  <si>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</si>
  <si>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</si>
  <si>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</si>
  <si>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</si>
  <si>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</si>
  <si>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</si>
  <si>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</si>
  <si>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</si>
  <si>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</si>
  <si>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</si>
  <si>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</si>
  <si>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</si>
  <si>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</si>
  <si>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</si>
  <si>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</si>
  <si>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</si>
  <si>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</si>
  <si>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</si>
  <si>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</si>
  <si>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</si>
  <si>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</si>
  <si>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</si>
  <si>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</si>
  <si>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</si>
  <si>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</si>
  <si>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</si>
  <si>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</si>
  <si>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</si>
  <si>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</si>
  <si>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</si>
  <si>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</si>
  <si>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</si>
  <si>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</si>
  <si>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</si>
  <si>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</si>
  <si>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</si>
  <si>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</si>
  <si>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</si>
  <si>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</si>
  <si>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</si>
  <si>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</si>
  <si>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</si>
  <si>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</si>
  <si>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</si>
  <si>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</si>
  <si>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</si>
  <si>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</si>
  <si>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</si>
  <si>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</si>
  <si>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</si>
  <si>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</si>
  <si>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</si>
  <si>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</si>
  <si>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</si>
  <si>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</si>
  <si>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</si>
  <si>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</si>
  <si>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</si>
  <si>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</si>
  <si>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</si>
  <si>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</si>
  <si>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</si>
  <si>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</si>
  <si>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</si>
  <si>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</si>
  <si>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</si>
  <si>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</si>
  <si>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</si>
  <si>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</si>
  <si>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</si>
  <si>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</si>
  <si>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</si>
  <si>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</si>
  <si>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</si>
  <si>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</si>
  <si>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</si>
  <si>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</si>
  <si>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</si>
  <si>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</si>
  <si>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</si>
  <si>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</si>
  <si>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</si>
  <si>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</si>
  <si>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</si>
  <si>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</si>
  <si>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</si>
  <si>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</si>
  <si>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</si>
  <si>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</si>
  <si>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</si>
  <si>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</si>
  <si>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</si>
  <si>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</si>
  <si>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</si>
  <si>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</si>
  <si>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</si>
  <si>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</si>
  <si>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</si>
  <si>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</si>
  <si>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</si>
  <si>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</si>
  <si>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</si>
  <si>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</si>
  <si>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</si>
  <si>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</si>
  <si>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</si>
  <si>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</si>
  <si>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</si>
  <si>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</si>
  <si>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</si>
  <si>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</si>
  <si>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</si>
  <si>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</si>
  <si>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</si>
  <si>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</si>
  <si>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</si>
  <si>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</si>
  <si>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</si>
  <si>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</si>
  <si>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</si>
  <si>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</si>
  <si>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</si>
  <si>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</si>
  <si>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</si>
  <si>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</si>
  <si>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</si>
  <si>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</si>
  <si>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</si>
  <si>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</si>
  <si>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</si>
  <si>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</si>
  <si>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</si>
  <si>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</si>
  <si>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</si>
  <si>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</si>
  <si>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</si>
  <si>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</si>
  <si>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</si>
  <si>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</si>
  <si>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</si>
  <si>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</si>
  <si>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</si>
  <si>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</si>
  <si>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</si>
  <si>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</si>
  <si>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</si>
  <si>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</si>
  <si>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</si>
  <si>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</si>
  <si>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</si>
  <si>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</si>
  <si>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</si>
  <si>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</si>
  <si>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</si>
  <si>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</si>
  <si>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</si>
  <si>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</si>
  <si>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</si>
  <si>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</si>
  <si>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</si>
  <si>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</si>
  <si>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</si>
  <si>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</si>
  <si>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</si>
  <si>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</si>
  <si>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</si>
  <si>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</si>
  <si>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</si>
  <si>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</si>
  <si>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</si>
  <si>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</si>
  <si>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</si>
  <si>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</si>
  <si>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</si>
  <si>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</si>
  <si>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</si>
  <si>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</si>
  <si>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</si>
  <si>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</si>
  <si>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</si>
  <si>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</si>
  <si>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</si>
  <si>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</si>
  <si>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</si>
  <si>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</si>
  <si>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</si>
  <si>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</si>
  <si>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</si>
  <si>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</si>
  <si>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</si>
  <si>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</si>
  <si>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</si>
  <si>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</si>
  <si>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</si>
  <si>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</si>
  <si>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</si>
  <si>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</si>
  <si>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</si>
  <si>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</si>
  <si>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</si>
  <si>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</si>
  <si>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</si>
  <si>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</si>
  <si>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</si>
  <si>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</si>
  <si>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</si>
  <si>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</si>
  <si>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</si>
  <si>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</si>
  <si>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</si>
  <si>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</si>
  <si>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</si>
  <si>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</si>
  <si>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</si>
  <si>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</si>
  <si>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</si>
  <si>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</si>
  <si>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</si>
  <si>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</si>
  <si>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</si>
  <si>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</si>
  <si>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</si>
  <si>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</si>
  <si>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</si>
  <si>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</si>
  <si>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</si>
  <si>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</si>
  <si>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</si>
  <si>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</si>
  <si>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</si>
  <si>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</si>
  <si>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</si>
  <si>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</si>
  <si>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</si>
  <si>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</si>
  <si>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</si>
  <si>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</si>
  <si>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</si>
  <si>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</si>
  <si>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</si>
  <si>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</si>
  <si>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</si>
  <si>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</si>
  <si>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</si>
  <si>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</si>
  <si>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</si>
  <si>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</si>
  <si>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</si>
  <si>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</si>
  <si>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</si>
  <si>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</si>
  <si>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</si>
  <si>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</si>
  <si>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</si>
  <si>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</si>
  <si>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</si>
  <si>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</si>
  <si>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</si>
  <si>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</si>
  <si>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</si>
  <si>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</si>
  <si>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</si>
  <si>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</si>
  <si>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</si>
  <si>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</si>
  <si>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</si>
  <si>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</si>
  <si>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</si>
  <si>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</si>
  <si>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</si>
  <si>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</si>
  <si>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</si>
  <si>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</si>
  <si>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</si>
  <si>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</si>
  <si>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</si>
  <si>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</si>
  <si>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</si>
  <si>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</si>
  <si>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</si>
  <si>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</si>
  <si>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</si>
  <si>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</si>
  <si>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</si>
  <si>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</si>
  <si>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</si>
  <si>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</si>
  <si>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</si>
  <si>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</si>
  <si>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</si>
  <si>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</si>
  <si>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</si>
  <si>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</si>
  <si>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</si>
  <si>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</si>
  <si>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</si>
  <si>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</si>
  <si>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</si>
  <si>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</si>
  <si>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</si>
  <si>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</si>
  <si>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</si>
  <si>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</si>
  <si>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</si>
  <si>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</si>
  <si>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</si>
  <si>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</si>
  <si>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</si>
  <si>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</si>
  <si>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</si>
  <si>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</si>
  <si>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</si>
  <si>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</si>
  <si>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</si>
  <si>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</si>
  <si>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</si>
  <si>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</si>
  <si>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</si>
  <si>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</si>
  <si>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</si>
  <si>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</si>
  <si>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</si>
  <si>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</si>
  <si>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</si>
  <si>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</si>
  <si>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</si>
  <si>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</si>
  <si>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</si>
  <si>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</si>
  <si>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</si>
  <si>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</si>
  <si>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</si>
  <si>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</si>
  <si>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</si>
  <si>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</si>
  <si>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</si>
  <si>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</si>
  <si>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</si>
  <si>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</si>
  <si>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</si>
  <si>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</si>
  <si>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</si>
  <si>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</si>
  <si>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</si>
  <si>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</si>
  <si>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</si>
  <si>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</si>
  <si>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</si>
  <si>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</si>
  <si>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</si>
  <si>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</si>
  <si>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</si>
  <si>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</si>
  <si>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</si>
  <si>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</si>
  <si>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</si>
  <si>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</si>
  <si>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</si>
  <si>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</si>
  <si>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</si>
  <si>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</si>
  <si>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</si>
  <si>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</si>
  <si>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</si>
  <si>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</si>
  <si>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</si>
  <si>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</si>
  <si>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</si>
  <si>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</si>
  <si>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</si>
  <si>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</si>
  <si>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</si>
  <si>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</si>
  <si>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</si>
  <si>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</si>
  <si>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</si>
  <si>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</si>
  <si>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</si>
  <si>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</si>
  <si>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</si>
  <si>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</si>
  <si>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</si>
  <si>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</si>
  <si>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</si>
  <si>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</si>
  <si>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</si>
  <si>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</si>
  <si>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</si>
  <si>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</si>
  <si>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</si>
  <si>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</si>
  <si>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</si>
  <si>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</si>
  <si>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</si>
  <si>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</si>
  <si>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</si>
  <si>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</si>
  <si>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</si>
  <si>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</si>
  <si>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</si>
  <si>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</si>
  <si>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</si>
  <si>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</si>
  <si>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</si>
  <si>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</si>
  <si>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</si>
  <si>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</si>
  <si>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</si>
  <si>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</si>
  <si>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</si>
  <si>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</si>
  <si>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</si>
  <si>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</si>
  <si>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</si>
  <si>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</si>
  <si>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</si>
  <si>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</si>
  <si>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</si>
  <si>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</si>
  <si>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</si>
  <si>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</si>
  <si>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</si>
  <si>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</si>
  <si>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</si>
  <si>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</si>
  <si>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</si>
  <si>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</si>
  <si>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</si>
  <si>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</si>
  <si>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</si>
  <si>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</si>
  <si>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</si>
  <si>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</si>
  <si>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</si>
  <si>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</si>
  <si>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</si>
  <si>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</si>
  <si>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</si>
  <si>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</si>
  <si>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</si>
  <si>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</si>
  <si>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</si>
  <si>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</si>
  <si>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</si>
  <si>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</si>
  <si>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</si>
  <si>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</si>
  <si>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</si>
  <si>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</si>
  <si>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</si>
  <si>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</si>
  <si>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</si>
  <si>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</si>
  <si>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</si>
  <si>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</si>
  <si>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</si>
  <si>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</si>
  <si>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</si>
  <si>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</si>
  <si>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</si>
  <si>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</si>
  <si>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</si>
  <si>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</si>
  <si>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</si>
  <si>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</si>
  <si>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</si>
  <si>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</si>
  <si>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</si>
  <si>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</si>
  <si>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</si>
  <si>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</si>
  <si>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</si>
  <si>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</si>
  <si>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</si>
  <si>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</si>
  <si>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</si>
  <si>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</si>
  <si>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</si>
  <si>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</si>
  <si>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</si>
  <si>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</si>
  <si>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</si>
  <si>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</si>
  <si>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</si>
  <si>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</si>
  <si>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</si>
  <si>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</si>
  <si>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</si>
  <si>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</si>
  <si>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</si>
  <si>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</si>
  <si>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</si>
  <si>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</si>
  <si>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</si>
  <si>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</si>
  <si>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</si>
  <si>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</si>
  <si>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</si>
  <si>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</si>
  <si>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</si>
  <si>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</si>
  <si>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</si>
  <si>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</si>
  <si>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</si>
  <si>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</si>
  <si>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</si>
  <si>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</si>
  <si>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</si>
  <si>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</si>
  <si>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</si>
  <si>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</si>
  <si>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</si>
  <si>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</si>
  <si>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</si>
  <si>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</si>
  <si>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</si>
  <si>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</si>
  <si>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</si>
  <si>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</si>
  <si>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</si>
  <si>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</si>
  <si>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</si>
  <si>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</si>
  <si>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</si>
  <si>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</si>
  <si>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</si>
  <si>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</si>
  <si>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</si>
  <si>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</si>
  <si>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</si>
  <si>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</si>
  <si>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</si>
  <si>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</si>
  <si>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</si>
  <si>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</si>
  <si>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</si>
  <si>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</si>
  <si>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</si>
  <si>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</si>
  <si>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</si>
  <si>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</si>
  <si>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</si>
  <si>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</si>
  <si>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</si>
  <si>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</si>
  <si>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</si>
  <si>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</si>
  <si>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</si>
  <si>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</si>
  <si>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</si>
  <si>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</si>
  <si>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</si>
  <si>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</si>
  <si>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</si>
  <si>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</si>
  <si>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</si>
  <si>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</si>
  <si>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</si>
  <si>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</si>
  <si>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</si>
  <si>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</si>
  <si>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</si>
  <si>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</si>
  <si>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</si>
  <si>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</si>
  <si>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</si>
  <si>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</si>
  <si>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</si>
  <si>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</si>
  <si>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</si>
  <si>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</si>
  <si>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</si>
  <si>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</si>
  <si>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</si>
  <si>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</si>
  <si>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</si>
  <si>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</si>
  <si>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</si>
  <si>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</si>
  <si>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</si>
  <si>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</si>
  <si>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</si>
  <si>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</si>
  <si>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</si>
  <si>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</si>
  <si>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</si>
  <si>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</si>
  <si>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</si>
  <si>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</si>
  <si>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</si>
  <si>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</si>
  <si>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</si>
  <si>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</si>
  <si>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</si>
  <si>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</si>
  <si>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</si>
  <si>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</si>
  <si>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</si>
  <si>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</si>
  <si>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</si>
  <si>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</si>
  <si>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</si>
  <si>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</si>
  <si>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</si>
  <si>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</si>
  <si>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</si>
  <si>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</si>
  <si>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</si>
  <si>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</si>
  <si>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</si>
  <si>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</si>
  <si>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</si>
  <si>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</si>
  <si>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</si>
  <si>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</si>
  <si>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</si>
  <si>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</si>
  <si>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</si>
  <si>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</si>
  <si>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</si>
  <si>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</si>
  <si>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</si>
  <si>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</si>
  <si>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</si>
  <si>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</si>
  <si>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</si>
  <si>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</si>
  <si>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</si>
  <si>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</si>
  <si>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</si>
  <si>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</si>
  <si>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</si>
  <si>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</si>
  <si>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</si>
  <si>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</si>
  <si>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</si>
  <si>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</si>
  <si>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</si>
  <si>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</si>
  <si>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</si>
  <si>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</si>
  <si>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</si>
  <si>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</si>
  <si>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</si>
  <si>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</si>
  <si>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</si>
  <si>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</si>
  <si>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</si>
  <si>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</si>
  <si>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</si>
  <si>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</si>
  <si>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</si>
  <si>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</si>
  <si>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</si>
  <si>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</si>
  <si>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</si>
  <si>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</si>
  <si>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</si>
  <si>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</si>
  <si>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</si>
  <si>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</si>
  <si>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</si>
  <si>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</si>
  <si>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</si>
  <si>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</si>
  <si>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</si>
  <si>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</si>
  <si>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</si>
  <si>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</si>
  <si>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</si>
  <si>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</si>
  <si>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</si>
  <si>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</si>
  <si>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</si>
  <si>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</si>
  <si>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</si>
  <si>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</si>
  <si>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</si>
  <si>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</si>
  <si>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</si>
  <si>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</si>
  <si>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</si>
  <si>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</si>
  <si>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</si>
  <si>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</si>
  <si>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</si>
  <si>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</si>
  <si>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</si>
  <si>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</si>
  <si>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</si>
  <si>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</si>
  <si>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</si>
  <si>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</si>
  <si>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</si>
  <si>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</si>
  <si>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</si>
  <si>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</si>
  <si>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</si>
  <si>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</si>
  <si>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</si>
  <si>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</si>
  <si>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</si>
  <si>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</si>
  <si>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</si>
  <si>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</si>
  <si>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</si>
  <si>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</si>
  <si>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</si>
  <si>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</si>
  <si>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</si>
  <si>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</si>
  <si>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</si>
  <si>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</si>
  <si>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</si>
  <si>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</si>
  <si>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</si>
  <si>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</si>
  <si>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</si>
  <si>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</si>
  <si>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</si>
  <si>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</si>
  <si>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</si>
  <si>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</si>
  <si>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</si>
  <si>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</si>
  <si>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</si>
  <si>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</si>
  <si>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</si>
  <si>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</si>
  <si>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</si>
  <si>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</si>
  <si>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</si>
  <si>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</si>
  <si>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</si>
  <si>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</si>
  <si>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</si>
  <si>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</si>
  <si>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</si>
  <si>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</si>
  <si>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</si>
  <si>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</si>
  <si>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</si>
  <si>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</si>
  <si>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</si>
  <si>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</si>
  <si>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</si>
  <si>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</si>
  <si>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</si>
  <si>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</si>
  <si>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</si>
  <si>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</si>
  <si>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</si>
  <si>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</si>
  <si>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</si>
  <si>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</si>
  <si>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</si>
  <si>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</si>
  <si>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</si>
  <si>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</si>
  <si>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</si>
  <si>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</si>
  <si>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</si>
  <si>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</si>
  <si>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</si>
  <si>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</si>
  <si>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</si>
  <si>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</si>
  <si>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</si>
  <si>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</si>
  <si>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</si>
  <si>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</si>
  <si>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</si>
  <si>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</si>
  <si>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</si>
  <si>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</si>
  <si>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</si>
  <si>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</si>
  <si>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</si>
  <si>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</si>
  <si>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</si>
  <si>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</si>
  <si>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</si>
  <si>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</si>
  <si>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</si>
  <si>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</si>
  <si>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</si>
  <si>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</si>
  <si>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</si>
  <si>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</si>
  <si>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</si>
  <si>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</si>
  <si>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</si>
  <si>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</si>
  <si>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</si>
  <si>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</si>
  <si>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</si>
  <si>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</si>
  <si>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</si>
  <si>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</si>
  <si>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</si>
  <si>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</si>
  <si>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</si>
  <si>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</si>
  <si>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</si>
  <si>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</si>
  <si>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</si>
  <si>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</si>
  <si>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</si>
  <si>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</si>
  <si>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</si>
  <si>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</si>
  <si>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</si>
  <si>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</si>
  <si>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</si>
  <si>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</si>
  <si>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</si>
  <si>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</si>
  <si>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</si>
  <si>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</si>
  <si>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</si>
  <si>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</si>
  <si>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</si>
  <si>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</si>
  <si>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</si>
  <si>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</si>
  <si>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</si>
  <si>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</si>
  <si>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</si>
  <si>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</si>
  <si>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</si>
  <si>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</si>
  <si>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</si>
  <si>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</si>
  <si>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</si>
  <si>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</si>
  <si>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</si>
  <si>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</si>
  <si>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</si>
  <si>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</si>
  <si>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</si>
  <si>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</si>
  <si>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</si>
  <si>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</si>
  <si>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</si>
  <si>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</si>
  <si>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</si>
  <si>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</si>
  <si>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</si>
  <si>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</si>
  <si>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</si>
  <si>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</si>
  <si>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</si>
  <si>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</si>
  <si>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</si>
  <si>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</si>
  <si>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</si>
  <si>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</si>
  <si>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</si>
  <si>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</si>
  <si>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</si>
  <si>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</si>
  <si>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</si>
  <si>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</si>
  <si>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</si>
  <si>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</si>
  <si>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</si>
  <si>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</si>
  <si>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</si>
  <si>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</si>
  <si>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</si>
  <si>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</si>
  <si>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</si>
  <si>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</si>
  <si>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</si>
  <si>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</si>
  <si>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</si>
  <si>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</si>
  <si>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</si>
  <si>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</si>
  <si>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</si>
  <si>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</si>
  <si>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</si>
  <si>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</si>
  <si>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</si>
  <si>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</si>
  <si>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</si>
  <si>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</si>
  <si>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</si>
  <si>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</si>
  <si>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</si>
  <si>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</si>
  <si>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</si>
  <si>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</si>
  <si>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</si>
  <si>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</si>
  <si>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</si>
  <si>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</si>
  <si>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</si>
  <si>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</si>
  <si>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</si>
  <si>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</si>
  <si>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</si>
  <si>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</si>
  <si>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</si>
  <si>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</si>
  <si>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</si>
  <si>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</si>
  <si>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</si>
  <si>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</si>
  <si>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</si>
  <si>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</si>
  <si>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</si>
  <si>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</si>
  <si>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</si>
  <si>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</si>
  <si>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</si>
  <si>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</si>
  <si>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</si>
  <si>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</si>
  <si>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</si>
  <si>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</si>
  <si>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</si>
  <si>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</si>
  <si>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</si>
  <si>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</si>
  <si>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</si>
  <si>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</si>
  <si>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</si>
  <si>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</si>
  <si>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</si>
  <si>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</si>
  <si>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</si>
  <si>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</si>
  <si>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</si>
  <si>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</si>
  <si>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</si>
  <si>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</si>
  <si>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</si>
  <si>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</si>
  <si>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</si>
  <si>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</si>
  <si>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</si>
  <si>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</si>
  <si>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</si>
  <si>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</si>
  <si>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</si>
  <si>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</si>
  <si>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</si>
  <si>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</si>
  <si>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</si>
  <si>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</si>
  <si>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</si>
  <si>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</si>
  <si>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</si>
  <si>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</si>
  <si>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</si>
  <si>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</si>
  <si>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</si>
  <si>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</si>
  <si>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</si>
  <si>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</si>
  <si>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</si>
  <si>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</si>
  <si>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</si>
  <si>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</si>
  <si>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</si>
  <si>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</si>
  <si>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</si>
  <si>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</si>
  <si>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</si>
  <si>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</si>
  <si>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</si>
  <si>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</si>
  <si>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</si>
  <si>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</si>
  <si>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</si>
  <si>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</si>
  <si>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</si>
  <si>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</si>
  <si>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</si>
  <si>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</si>
  <si>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</si>
  <si>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</si>
  <si>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</si>
  <si>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</si>
  <si>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</si>
  <si>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</si>
  <si>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</si>
  <si>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</si>
  <si>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</si>
  <si>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</si>
  <si>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</si>
  <si>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</si>
  <si>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</si>
  <si>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</si>
  <si>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</si>
  <si>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</si>
  <si>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</si>
  <si>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</si>
  <si>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</si>
  <si>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</si>
  <si>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</si>
  <si>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</si>
  <si>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</si>
  <si>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</si>
  <si>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</si>
  <si>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</si>
  <si>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</si>
  <si>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</si>
  <si>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</si>
  <si>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</si>
  <si>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</si>
  <si>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</si>
  <si>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</si>
  <si>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</si>
  <si>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</si>
  <si>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</si>
  <si>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</si>
  <si>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</si>
  <si>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</si>
  <si>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</si>
  <si>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</si>
  <si>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</si>
  <si>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</si>
  <si>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</si>
  <si>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</si>
  <si>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</si>
  <si>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</si>
  <si>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</si>
  <si>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</si>
  <si>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</si>
  <si>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</si>
  <si>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</si>
  <si>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</si>
  <si>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</si>
  <si>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</si>
  <si>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</si>
  <si>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</si>
  <si>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</si>
  <si>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</si>
  <si>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</si>
  <si>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</si>
  <si>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</si>
  <si>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</si>
  <si>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</si>
  <si>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</si>
  <si>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</si>
  <si>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</si>
  <si>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</si>
  <si>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</si>
  <si>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</si>
  <si>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</si>
  <si>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</si>
  <si>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</si>
  <si>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</si>
  <si>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</si>
  <si>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</si>
  <si>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</si>
  <si>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</si>
  <si>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</si>
  <si>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</si>
  <si>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</si>
  <si>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</si>
  <si>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</si>
  <si>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</si>
  <si>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</si>
  <si>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</si>
  <si>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</si>
  <si>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</si>
  <si>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</si>
  <si>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</si>
  <si>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</si>
  <si>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</si>
  <si>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</si>
  <si>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</si>
  <si>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</si>
  <si>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</si>
  <si>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</si>
  <si>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</si>
  <si>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</si>
  <si>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</si>
  <si>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</si>
  <si>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</si>
  <si>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</si>
  <si>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</si>
  <si>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</si>
  <si>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</si>
  <si>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</si>
  <si>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</si>
  <si>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</si>
  <si>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</si>
  <si>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</si>
  <si>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</si>
  <si>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</si>
  <si>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</si>
  <si>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</si>
  <si>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</si>
  <si>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</si>
  <si>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</si>
  <si>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</si>
  <si>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</si>
  <si>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</si>
  <si>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</si>
  <si>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</si>
  <si>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</si>
  <si>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</si>
  <si>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</si>
  <si>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</si>
  <si>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</si>
  <si>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</si>
  <si>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</si>
  <si>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</si>
  <si>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</si>
  <si>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</si>
  <si>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</si>
  <si>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</si>
  <si>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</si>
  <si>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</si>
  <si>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</si>
  <si>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</si>
  <si>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</si>
  <si>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</si>
  <si>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</si>
  <si>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</si>
  <si>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</si>
  <si>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</si>
  <si>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</si>
  <si>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</si>
  <si>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</si>
  <si>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</si>
  <si>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</si>
  <si>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</si>
  <si>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</si>
  <si>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</si>
  <si>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</si>
  <si>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</si>
  <si>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</si>
  <si>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</si>
  <si>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</si>
  <si>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</si>
  <si>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</si>
  <si>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</si>
  <si>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</si>
  <si>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</si>
  <si>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</si>
  <si>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</si>
  <si>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</si>
  <si>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</si>
  <si>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</si>
  <si>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</si>
  <si>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</si>
  <si>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</si>
  <si>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</si>
  <si>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</si>
  <si>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</si>
  <si>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</si>
  <si>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</si>
  <si>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</si>
  <si>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</si>
  <si>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</si>
  <si>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</si>
  <si>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</si>
  <si>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</si>
  <si>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</si>
  <si>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</si>
  <si>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</si>
  <si>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</si>
  <si>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</si>
  <si>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</si>
  <si>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</si>
  <si>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</si>
  <si>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</si>
  <si>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</si>
  <si>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</si>
  <si>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</si>
  <si>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</si>
  <si>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</si>
  <si>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</si>
  <si>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</si>
  <si>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</si>
  <si>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</si>
  <si>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</si>
  <si>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</si>
  <si>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</si>
  <si>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</si>
  <si>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</si>
  <si>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</si>
  <si>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</si>
  <si>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</si>
  <si>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</si>
  <si>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</si>
  <si>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</si>
  <si>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</si>
  <si>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</si>
  <si>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</si>
  <si>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</si>
  <si>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</si>
  <si>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</si>
  <si>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</si>
  <si>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</si>
  <si>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</si>
  <si>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</si>
  <si>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</si>
  <si>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</si>
  <si>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</si>
  <si>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</si>
  <si>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</si>
  <si>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</si>
  <si>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</si>
  <si>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</si>
  <si>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</si>
  <si>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</si>
  <si>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</si>
  <si>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</si>
  <si>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</si>
  <si>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</si>
  <si>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</si>
  <si>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</si>
  <si>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</si>
  <si>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</si>
  <si>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</si>
  <si>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</si>
  <si>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</si>
  <si>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</si>
  <si>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</si>
  <si>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</si>
  <si>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</si>
  <si>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</si>
  <si>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</si>
  <si>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</si>
  <si>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</si>
  <si>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</si>
  <si>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</si>
  <si>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</si>
  <si>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</si>
  <si>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</si>
  <si>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</si>
  <si>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</si>
  <si>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</si>
  <si>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</si>
  <si>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</si>
  <si>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</si>
  <si>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</si>
  <si>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</si>
  <si>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</si>
  <si>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</si>
  <si>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</si>
  <si>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</si>
  <si>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</si>
  <si>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</si>
  <si>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</si>
  <si>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</si>
  <si>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</si>
  <si>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</si>
  <si>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</si>
  <si>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</si>
  <si>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</si>
  <si>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</si>
  <si>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</si>
  <si>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</si>
  <si>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</si>
  <si>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</si>
  <si>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</si>
  <si>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</si>
  <si>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</si>
  <si>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</si>
  <si>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</si>
  <si>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</si>
  <si>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</si>
  <si>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</si>
  <si>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</si>
  <si>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</si>
  <si>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</si>
  <si>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</si>
  <si>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</si>
  <si>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</si>
  <si>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</si>
  <si>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</si>
  <si>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</si>
  <si>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</si>
  <si>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</si>
  <si>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</si>
  <si>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</si>
  <si>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</si>
  <si>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</si>
  <si>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</si>
  <si>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</si>
  <si>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</si>
  <si>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</si>
  <si>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</si>
  <si>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</si>
  <si>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</si>
  <si>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</si>
  <si>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</si>
  <si>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</si>
  <si>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</si>
  <si>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</si>
  <si>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</si>
  <si>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</si>
  <si>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</si>
  <si>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</si>
  <si>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</si>
  <si>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</si>
  <si>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</si>
  <si>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</si>
  <si>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</si>
  <si>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</si>
  <si>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</si>
  <si>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</si>
  <si>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</si>
  <si>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</si>
  <si>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</si>
  <si>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</si>
  <si>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</si>
  <si>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</si>
  <si>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</si>
  <si>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</si>
  <si>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</si>
  <si>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</si>
  <si>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</si>
  <si>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</si>
  <si>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</si>
  <si>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</si>
  <si>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</si>
  <si>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</si>
  <si>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</si>
  <si>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</si>
  <si>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</si>
  <si>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</si>
  <si>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</si>
  <si>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</si>
  <si>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</si>
  <si>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</si>
  <si>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</si>
  <si>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</si>
  <si>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</si>
  <si>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</si>
  <si>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</si>
  <si>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</si>
  <si>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</si>
  <si>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</si>
  <si>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</si>
  <si>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</si>
  <si>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</si>
  <si>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</si>
  <si>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</si>
  <si>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</si>
  <si>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</si>
  <si>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</si>
  <si>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</si>
  <si>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</si>
  <si>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</si>
  <si>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</si>
  <si>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</si>
  <si>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</si>
  <si>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</si>
  <si>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</si>
  <si>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</si>
  <si>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</si>
  <si>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</si>
  <si>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</si>
  <si>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</si>
  <si>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</si>
  <si>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</si>
  <si>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</si>
  <si>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</si>
  <si>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</si>
  <si>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</si>
  <si>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</si>
  <si>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</si>
  <si>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</si>
  <si>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</si>
  <si>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</si>
  <si>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</si>
  <si>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</si>
  <si>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</si>
  <si>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</si>
  <si>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</si>
  <si>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</si>
  <si>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</si>
  <si>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</si>
  <si>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</si>
  <si>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</si>
  <si>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</si>
  <si>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</si>
  <si>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</si>
  <si>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</si>
  <si>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</si>
  <si>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</si>
  <si>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</si>
  <si>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</si>
  <si>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</si>
  <si>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</si>
  <si>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</si>
  <si>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</si>
  <si>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</si>
  <si>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</si>
  <si>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</si>
  <si>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</si>
  <si>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</si>
  <si>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</si>
  <si>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</si>
  <si>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</si>
  <si>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</si>
  <si>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</si>
  <si>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</si>
  <si>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</si>
  <si>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</si>
  <si>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</si>
  <si>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</si>
  <si>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</si>
  <si>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</si>
  <si>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</si>
  <si>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</si>
  <si>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</si>
  <si>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</si>
  <si>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</si>
  <si>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</si>
  <si>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</si>
  <si>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</si>
  <si>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</si>
  <si>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</si>
  <si>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</si>
  <si>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</si>
  <si>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</si>
  <si>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</si>
  <si>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</si>
  <si>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</si>
  <si>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</si>
  <si>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</si>
  <si>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</si>
  <si>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</si>
  <si>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</si>
  <si>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</si>
  <si>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</si>
  <si>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</si>
  <si>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</si>
  <si>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</si>
  <si>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</si>
  <si>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</si>
  <si>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</si>
  <si>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</si>
  <si>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</si>
  <si>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</si>
  <si>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</si>
  <si>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</si>
  <si>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</si>
  <si>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</si>
  <si>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</si>
  <si>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</si>
  <si>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</si>
  <si>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</si>
  <si>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</si>
  <si>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</si>
  <si>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</si>
  <si>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</si>
  <si>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</si>
  <si>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</si>
  <si>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</si>
  <si>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</si>
  <si>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</si>
  <si>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</si>
  <si>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</si>
  <si>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</si>
  <si>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</si>
  <si>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</si>
  <si>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</si>
  <si>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</si>
  <si>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</si>
  <si>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</si>
  <si>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</si>
  <si>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</si>
  <si>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</si>
  <si>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</si>
  <si>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</si>
  <si>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</si>
  <si>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</si>
  <si>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</si>
  <si>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</si>
  <si>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</si>
  <si>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</si>
  <si>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</si>
  <si>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</si>
  <si>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</si>
  <si>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</si>
  <si>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</si>
  <si>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</si>
  <si>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</si>
  <si>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</si>
  <si>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</si>
  <si>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</si>
  <si>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</si>
  <si>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</si>
  <si>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</si>
  <si>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</si>
  <si>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</si>
  <si>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</si>
  <si>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</si>
  <si>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</si>
  <si>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</si>
  <si>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</si>
  <si>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</si>
  <si>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</si>
  <si>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</si>
  <si>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</si>
  <si>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</si>
  <si>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</si>
  <si>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</si>
  <si>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</si>
  <si>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</si>
  <si>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</si>
  <si>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</si>
  <si>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</si>
  <si>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</si>
  <si>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</si>
  <si>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</si>
  <si>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</si>
  <si>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</si>
  <si>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</si>
  <si>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</si>
  <si>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</si>
  <si>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</si>
  <si>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</si>
  <si>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</si>
  <si>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</si>
  <si>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</si>
  <si>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</si>
  <si>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</si>
  <si>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</si>
  <si>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</si>
  <si>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</si>
  <si>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</si>
  <si>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</si>
  <si>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</si>
  <si>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</si>
  <si>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</si>
  <si>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</si>
  <si>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</si>
  <si>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</si>
  <si>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</si>
  <si>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</si>
  <si>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</si>
  <si>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</si>
  <si>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</si>
  <si>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</si>
  <si>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</si>
  <si>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</si>
  <si>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</si>
  <si>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</si>
  <si>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</si>
  <si>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</si>
  <si>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</si>
  <si>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</si>
  <si>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</si>
  <si>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</si>
  <si>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</si>
  <si>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</si>
  <si>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</si>
  <si>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</si>
  <si>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</si>
  <si>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</si>
  <si>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</si>
  <si>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</si>
  <si>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</si>
  <si>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</si>
  <si>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</si>
  <si>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</si>
  <si>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</si>
  <si>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</si>
  <si>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</si>
  <si>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</si>
  <si>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</si>
  <si>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</si>
  <si>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</si>
  <si>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</si>
  <si>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</si>
  <si>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</si>
  <si>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</si>
  <si>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</si>
  <si>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</si>
  <si>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</si>
  <si>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</si>
  <si>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</si>
  <si>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</si>
  <si>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</si>
  <si>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</si>
  <si>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</si>
  <si>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</si>
  <si>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</si>
  <si>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</si>
  <si>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</si>
  <si>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</si>
  <si>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</si>
  <si>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</si>
  <si>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</si>
  <si>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</si>
  <si>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</si>
  <si>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</si>
  <si>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</si>
  <si>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</si>
  <si>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</si>
  <si>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</si>
  <si>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</si>
  <si>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</si>
  <si>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</si>
  <si>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</si>
  <si>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</si>
  <si>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</si>
  <si>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</si>
  <si>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</si>
  <si>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</si>
  <si>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</si>
  <si>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</si>
  <si>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</si>
  <si>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</si>
  <si>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</si>
  <si>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</si>
  <si>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</si>
  <si>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</si>
  <si>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</si>
  <si>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</si>
  <si>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</si>
  <si>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</si>
  <si>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</si>
  <si>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</si>
  <si>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</si>
  <si>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</si>
  <si>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</si>
  <si>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</si>
  <si>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</si>
  <si>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</si>
  <si>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</si>
  <si>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</si>
  <si>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</si>
  <si>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</si>
  <si>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</si>
  <si>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</si>
  <si>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</si>
  <si>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</si>
  <si>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</si>
  <si>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</si>
  <si>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</si>
  <si>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</si>
  <si>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</si>
  <si>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</si>
  <si>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</si>
  <si>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</si>
  <si>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</si>
  <si>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</si>
  <si>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</si>
  <si>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</si>
  <si>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</si>
  <si>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</si>
  <si>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</si>
  <si>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</si>
  <si>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</si>
  <si>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</si>
  <si>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</si>
  <si>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</si>
  <si>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</si>
  <si>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</si>
  <si>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</si>
  <si>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</si>
  <si>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</si>
  <si>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</si>
  <si>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</si>
  <si>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</si>
  <si>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</si>
  <si>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</si>
  <si>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</si>
  <si>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</si>
  <si>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</si>
  <si>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</si>
  <si>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</si>
  <si>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</si>
  <si>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</si>
  <si>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</si>
  <si>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</si>
  <si>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</si>
  <si>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</si>
  <si>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</si>
  <si>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</si>
  <si>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</si>
  <si>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</si>
  <si>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</si>
  <si>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</si>
  <si>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</si>
  <si>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</si>
  <si>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</si>
  <si>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</si>
  <si>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</si>
  <si>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</si>
  <si>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</si>
  <si>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</si>
  <si>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</si>
  <si>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</si>
  <si>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</si>
  <si>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</si>
  <si>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</si>
  <si>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</si>
  <si>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</si>
  <si>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</si>
  <si>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</si>
  <si>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</si>
  <si>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</si>
  <si>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</si>
  <si>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</si>
  <si>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</si>
  <si>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</si>
  <si>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</si>
  <si>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</si>
  <si>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</si>
  <si>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</si>
  <si>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</si>
  <si>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</si>
  <si>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</si>
  <si>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</si>
  <si>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</si>
  <si>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</si>
  <si>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</si>
  <si>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</si>
  <si>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</si>
  <si>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</si>
  <si>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</si>
  <si>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</si>
  <si>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</si>
  <si>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</si>
  <si>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</si>
  <si>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</si>
  <si>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</si>
  <si>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</si>
  <si>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</si>
  <si>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</si>
  <si>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</si>
  <si>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</si>
  <si>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</si>
  <si>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</si>
  <si>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</si>
  <si>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</si>
  <si>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</si>
  <si>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</si>
  <si>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</si>
  <si>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</si>
  <si>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</si>
  <si>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</si>
  <si>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</si>
  <si>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</si>
  <si>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</si>
  <si>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</si>
  <si>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</si>
  <si>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</si>
  <si>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</si>
  <si>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</si>
  <si>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</si>
  <si>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</si>
  <si>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</si>
  <si>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</si>
  <si>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</si>
  <si>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</si>
  <si>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</si>
  <si>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</si>
  <si>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</si>
  <si>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</si>
  <si>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</si>
  <si>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</si>
  <si>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</si>
  <si>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</si>
  <si>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</si>
  <si>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</si>
  <si>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</si>
  <si>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</si>
  <si>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</si>
  <si>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</si>
  <si>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</si>
  <si>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</si>
  <si>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</si>
  <si>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</si>
  <si>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</si>
  <si>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</si>
  <si>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</si>
  <si>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</si>
  <si>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</si>
  <si>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</si>
  <si>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</si>
  <si>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</si>
  <si>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</si>
  <si>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</si>
  <si>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</si>
  <si>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</si>
  <si>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</si>
  <si>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</si>
  <si>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</si>
  <si>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</si>
  <si>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</si>
  <si>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</si>
  <si>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</si>
  <si>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</si>
  <si>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</si>
  <si>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</si>
  <si>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</si>
  <si>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</si>
  <si>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</si>
  <si>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</si>
  <si>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</si>
  <si>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</si>
  <si>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</si>
  <si>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</si>
  <si>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</si>
  <si>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</si>
  <si>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</si>
  <si>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</si>
  <si>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</si>
  <si>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</si>
  <si>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</si>
  <si>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</si>
  <si>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</si>
  <si>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</si>
  <si>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</si>
  <si>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</si>
  <si>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</si>
  <si>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</si>
  <si>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</si>
  <si>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</si>
  <si>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</si>
  <si>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</si>
  <si>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</si>
  <si>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</si>
  <si>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</si>
  <si>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</si>
  <si>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</si>
  <si>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</si>
  <si>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</si>
  <si>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</si>
  <si>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</si>
  <si>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</si>
  <si>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</si>
  <si>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</si>
  <si>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</si>
  <si>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</si>
  <si>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</si>
  <si>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</si>
  <si>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</si>
  <si>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</si>
  <si>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</si>
  <si>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</si>
  <si>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</si>
  <si>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</si>
  <si>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</si>
  <si>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</si>
  <si>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</si>
  <si>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</si>
  <si>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</si>
  <si>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</si>
  <si>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</si>
  <si>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</si>
  <si>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</si>
  <si>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</si>
  <si>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</si>
  <si>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</si>
  <si>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</si>
  <si>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</si>
  <si>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</si>
  <si>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</si>
  <si>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</si>
  <si>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</si>
  <si>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</si>
  <si>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</si>
  <si>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</si>
  <si>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</si>
  <si>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</si>
  <si>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</si>
  <si>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</si>
  <si>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</si>
  <si>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</si>
  <si>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</si>
  <si>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</si>
  <si>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</si>
  <si>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</si>
  <si>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</si>
  <si>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</si>
  <si>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</si>
  <si>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</si>
  <si>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</si>
  <si>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</si>
  <si>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</si>
  <si>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</si>
  <si>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</si>
  <si>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</si>
  <si>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</si>
  <si>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</si>
  <si>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</si>
  <si>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</si>
  <si>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</si>
  <si>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</si>
  <si>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</si>
  <si>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</si>
  <si>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</si>
  <si>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</si>
  <si>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</si>
  <si>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</si>
  <si>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</si>
  <si>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</si>
  <si>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</si>
  <si>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</si>
  <si>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</si>
  <si>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</si>
  <si>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</si>
  <si>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</si>
  <si>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</si>
  <si>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</si>
  <si>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</si>
  <si>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</si>
  <si>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</si>
  <si>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</si>
  <si>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</si>
  <si>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</si>
  <si>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</si>
  <si>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</si>
  <si>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</si>
  <si>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</si>
  <si>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</si>
  <si>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</si>
  <si>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</si>
  <si>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</si>
  <si>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</si>
  <si>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</si>
  <si>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</si>
  <si>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</si>
  <si>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</si>
  <si>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</si>
  <si>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</si>
  <si>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</si>
  <si>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</si>
  <si>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</si>
  <si>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</si>
  <si>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</si>
  <si>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</si>
  <si>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</si>
  <si>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</si>
  <si>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</si>
  <si>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</si>
  <si>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</si>
  <si>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</si>
  <si>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</si>
  <si>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</si>
  <si>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</si>
  <si>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</si>
  <si>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</si>
  <si>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</si>
  <si>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</si>
  <si>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</si>
  <si>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</si>
  <si>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</si>
  <si>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</si>
  <si>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</si>
  <si>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</si>
  <si>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</si>
  <si>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</si>
  <si>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</si>
  <si>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</si>
  <si>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</si>
  <si>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</si>
  <si>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</si>
  <si>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</si>
  <si>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</si>
  <si>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</si>
  <si>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</si>
  <si>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</si>
  <si>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</si>
  <si>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</si>
  <si>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</si>
  <si>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</si>
  <si>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</si>
  <si>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</si>
  <si>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</si>
  <si>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</si>
  <si>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</si>
  <si>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</si>
  <si>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</si>
  <si>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</si>
  <si>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</si>
  <si>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</si>
  <si>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</si>
  <si>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</si>
  <si>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</si>
  <si>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</si>
  <si>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</si>
  <si>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</si>
  <si>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</si>
  <si>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</si>
  <si>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</si>
  <si>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</si>
  <si>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</si>
  <si>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</si>
  <si>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</si>
  <si>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</si>
  <si>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</si>
  <si>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</si>
  <si>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</si>
  <si>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</si>
  <si>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</si>
  <si>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</si>
  <si>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</si>
  <si>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</si>
  <si>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</si>
  <si>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</si>
  <si>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</si>
  <si>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</si>
  <si>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</si>
  <si>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</si>
  <si>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</si>
  <si>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</si>
  <si>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</si>
  <si>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</si>
  <si>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</si>
  <si>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</si>
  <si>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</si>
  <si>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</si>
  <si>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</si>
  <si>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</si>
  <si>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</si>
  <si>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</si>
  <si>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</si>
  <si>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</si>
  <si>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</si>
  <si>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</si>
  <si>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</si>
  <si>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</si>
  <si>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</si>
  <si>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</si>
  <si>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</si>
  <si>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</si>
  <si>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</si>
  <si>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</si>
  <si>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</si>
  <si>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</si>
  <si>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</si>
  <si>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</si>
  <si>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</si>
  <si>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</si>
  <si>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</si>
  <si>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</si>
  <si>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</si>
  <si>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</si>
  <si>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</si>
  <si>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</si>
  <si>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</si>
  <si>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</si>
  <si>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</si>
  <si>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</si>
  <si>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</si>
  <si>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</si>
  <si>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</si>
  <si>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</si>
  <si>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</si>
  <si>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</si>
  <si>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</si>
  <si>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</si>
  <si>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</si>
  <si>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</si>
  <si>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</si>
  <si>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</si>
  <si>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</si>
  <si>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</si>
  <si>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</si>
  <si>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</si>
  <si>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</si>
  <si>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</si>
  <si>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</si>
  <si>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</si>
  <si>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</si>
  <si>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</si>
  <si>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</si>
  <si>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</si>
  <si>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</si>
  <si>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</si>
  <si>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</si>
  <si>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</si>
  <si>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</si>
  <si>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</si>
  <si>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</si>
  <si>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</si>
  <si>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</si>
  <si>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</si>
  <si>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</si>
  <si>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</si>
  <si>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</si>
  <si>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</si>
  <si>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</si>
  <si>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</si>
  <si>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</si>
  <si>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</si>
  <si>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</si>
  <si>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</si>
  <si>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</si>
  <si>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</si>
  <si>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</si>
  <si>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</si>
  <si>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</si>
  <si>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</si>
  <si>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</si>
  <si>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</si>
  <si>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</si>
  <si>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</si>
  <si>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</si>
  <si>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</si>
  <si>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</si>
  <si>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</si>
  <si>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</si>
  <si>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</si>
  <si>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</si>
  <si>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</si>
  <si>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</si>
  <si>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</si>
  <si>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</si>
  <si>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</si>
  <si>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</si>
  <si>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</si>
  <si>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</si>
  <si>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</si>
  <si>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</si>
  <si>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</si>
  <si>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</si>
  <si>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</si>
  <si>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</si>
  <si>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</si>
  <si>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</si>
  <si>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</si>
  <si>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</si>
  <si>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</si>
  <si>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</si>
  <si>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</si>
  <si>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</si>
  <si>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</si>
  <si>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</si>
  <si>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</si>
  <si>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</si>
  <si>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</si>
  <si>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</si>
  <si>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</si>
  <si>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</si>
  <si>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</si>
  <si>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</si>
  <si>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</si>
  <si>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</si>
  <si>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</si>
  <si>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</si>
  <si>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</si>
  <si>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</si>
  <si>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</si>
  <si>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</si>
  <si>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</si>
  <si>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</si>
  <si>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</si>
  <si>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</si>
  <si>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</si>
  <si>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</si>
  <si>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</si>
  <si>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</si>
  <si>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</si>
  <si>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</si>
  <si>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</si>
  <si>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</si>
  <si>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</si>
  <si>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</si>
  <si>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</si>
  <si>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</si>
  <si>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</si>
  <si>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</si>
  <si>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</si>
  <si>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</si>
  <si>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</si>
  <si>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</si>
  <si>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</si>
  <si>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</si>
  <si>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</si>
  <si>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</si>
  <si>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</si>
  <si>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</si>
  <si>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</si>
  <si>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</si>
  <si>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</si>
  <si>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</si>
  <si>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</si>
  <si>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</si>
  <si>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</si>
  <si>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</si>
  <si>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</si>
  <si>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</si>
  <si>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</si>
  <si>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</si>
  <si>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</si>
  <si>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</si>
  <si>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</si>
  <si>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</si>
  <si>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</si>
  <si>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</si>
  <si>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</si>
  <si>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</si>
  <si>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</si>
  <si>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</si>
  <si>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</si>
  <si>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</si>
  <si>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</si>
  <si>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</si>
  <si>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</si>
  <si>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</si>
  <si>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</si>
  <si>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</si>
  <si>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</si>
  <si>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</si>
  <si>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</si>
  <si>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</si>
  <si>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</si>
  <si>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</si>
  <si>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</si>
  <si>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</si>
  <si>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</si>
  <si>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</si>
  <si>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</si>
  <si>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</si>
  <si>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</si>
  <si>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</si>
  <si>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</si>
  <si>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</si>
  <si>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</si>
  <si>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</si>
  <si>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</si>
  <si>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</si>
  <si>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</si>
  <si>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</si>
  <si>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</si>
  <si>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</si>
  <si>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</si>
  <si>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</si>
  <si>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</si>
  <si>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</si>
  <si>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</si>
  <si>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</si>
  <si>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</si>
  <si>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</si>
  <si>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</si>
  <si>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</si>
  <si>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</si>
  <si>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</si>
  <si>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</si>
  <si>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</si>
  <si>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</si>
  <si>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</si>
  <si>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</si>
  <si>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</si>
  <si>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</si>
  <si>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</si>
  <si>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</si>
  <si>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</si>
  <si>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</si>
  <si>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</si>
  <si>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</si>
  <si>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</si>
  <si>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</si>
  <si>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</si>
  <si>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</si>
  <si>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</si>
  <si>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</si>
  <si>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</si>
  <si>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</si>
  <si>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</si>
  <si>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</si>
  <si>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</si>
  <si>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</si>
  <si>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</si>
  <si>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</si>
  <si>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</si>
  <si>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</si>
  <si>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</si>
  <si>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</si>
  <si>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</si>
  <si>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</si>
  <si>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</si>
  <si>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</si>
  <si>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</si>
  <si>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</si>
  <si>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</si>
  <si>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</si>
  <si>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</si>
  <si>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</si>
  <si>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</si>
  <si>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</si>
  <si>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</si>
  <si>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</si>
  <si>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</si>
  <si>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</si>
  <si>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</si>
  <si>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</si>
  <si>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</si>
  <si>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</si>
  <si>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</si>
  <si>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</si>
  <si>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</si>
  <si>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</si>
  <si>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</si>
  <si>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</si>
  <si>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</si>
  <si>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</si>
  <si>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</si>
  <si>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</si>
  <si>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</si>
  <si>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</si>
  <si>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</si>
  <si>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</si>
  <si>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</si>
  <si>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</si>
  <si>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</si>
  <si>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</si>
  <si>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</si>
  <si>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</si>
  <si>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</si>
  <si>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</si>
  <si>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</si>
  <si>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</si>
  <si>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</si>
  <si>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</si>
  <si>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</si>
  <si>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</si>
  <si>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</si>
  <si>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</si>
  <si>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</si>
  <si>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</si>
  <si>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</si>
  <si>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</si>
  <si>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</si>
  <si>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</si>
  <si>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</si>
  <si>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</si>
  <si>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</si>
  <si>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</si>
  <si>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</si>
  <si>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</si>
  <si>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</si>
  <si>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</si>
  <si>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</si>
  <si>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</si>
  <si>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</si>
  <si>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</si>
  <si>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</si>
  <si>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</si>
  <si>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</si>
  <si>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</si>
  <si>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</si>
  <si>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</si>
  <si>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</si>
  <si>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</si>
  <si>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</si>
  <si>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</si>
  <si>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</si>
  <si>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</si>
  <si>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</si>
  <si>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</si>
  <si>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</si>
  <si>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</si>
  <si>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</si>
  <si>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</si>
  <si>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</si>
  <si>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</si>
  <si>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</si>
  <si>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</si>
  <si>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</si>
  <si>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</si>
  <si>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</si>
  <si>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</si>
  <si>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</si>
  <si>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</si>
  <si>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</si>
  <si>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</si>
  <si>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</si>
  <si>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</si>
  <si>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</si>
  <si>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</si>
  <si>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</si>
  <si>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</si>
  <si>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</si>
  <si>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</si>
  <si>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</si>
  <si>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</si>
  <si>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</si>
  <si>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</si>
  <si>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</si>
  <si>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</si>
  <si>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</si>
  <si>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</si>
  <si>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</si>
  <si>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</si>
  <si>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</si>
  <si>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</si>
  <si>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</si>
  <si>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</si>
  <si>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</si>
  <si>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</si>
  <si>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</si>
  <si>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</si>
  <si>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</si>
  <si>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</si>
  <si>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</si>
  <si>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</si>
  <si>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</si>
  <si>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</si>
  <si>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</si>
  <si>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</si>
  <si>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</si>
  <si>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</si>
  <si>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</si>
  <si>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</si>
  <si>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</si>
  <si>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</si>
  <si>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</si>
  <si>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</si>
  <si>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</si>
  <si>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</si>
  <si>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</si>
  <si>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</si>
  <si>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</si>
  <si>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</si>
  <si>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</si>
  <si>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</si>
  <si>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</si>
  <si>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</si>
  <si>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</si>
  <si>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</si>
  <si>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</si>
  <si>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</si>
  <si>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</si>
  <si>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</si>
  <si>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</si>
  <si>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</si>
  <si>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</si>
  <si>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</si>
  <si>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</si>
  <si>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</si>
  <si>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</si>
  <si>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</si>
  <si>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</si>
  <si>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</si>
  <si>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</si>
  <si>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</si>
  <si>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</si>
  <si>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</si>
  <si>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</si>
  <si>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</si>
  <si>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</si>
  <si>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</si>
  <si>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</si>
  <si>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</si>
  <si>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</si>
  <si>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</si>
  <si>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</si>
  <si>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</si>
  <si>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</si>
  <si>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</si>
  <si>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</si>
  <si>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</si>
  <si>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</si>
  <si>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</si>
  <si>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</si>
  <si>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</si>
  <si>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</si>
  <si>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</si>
  <si>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</si>
  <si>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</si>
  <si>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</si>
  <si>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</si>
  <si>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</si>
  <si>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</si>
  <si>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</si>
  <si>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</si>
  <si>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</si>
  <si>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</si>
  <si>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</si>
  <si>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</si>
  <si>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</si>
  <si>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</si>
  <si>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</si>
  <si>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</si>
  <si>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</si>
  <si>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</si>
  <si>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</si>
  <si>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</si>
  <si>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</si>
  <si>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</si>
  <si>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</si>
  <si>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</si>
  <si>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</si>
  <si>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</si>
  <si>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</si>
  <si>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</si>
  <si>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</si>
  <si>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</si>
  <si>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</si>
  <si>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</si>
  <si>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</si>
  <si>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</si>
  <si>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</si>
  <si>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</si>
  <si>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</si>
  <si>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</si>
  <si>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</si>
  <si>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</si>
  <si>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</si>
  <si>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</si>
  <si>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</si>
  <si>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</si>
  <si>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</si>
  <si>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</si>
  <si>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</si>
  <si>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</si>
  <si>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</si>
  <si>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</si>
  <si>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</si>
  <si>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</si>
  <si>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</si>
  <si>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</si>
  <si>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</si>
  <si>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</si>
  <si>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</si>
  <si>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</si>
  <si>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</si>
  <si>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</si>
  <si>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</si>
  <si>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</si>
  <si>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</si>
  <si>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</si>
  <si>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</si>
  <si>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</si>
  <si>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</si>
  <si>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</si>
  <si>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</si>
  <si>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</si>
  <si>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</si>
  <si>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</si>
  <si>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</si>
  <si>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</si>
  <si>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</si>
  <si>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</si>
  <si>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</si>
  <si>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</si>
  <si>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</si>
  <si>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</si>
  <si>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</si>
  <si>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</si>
  <si>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</si>
  <si>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</si>
  <si>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</si>
  <si>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</si>
  <si>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</si>
  <si>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</si>
  <si>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</si>
  <si>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</si>
  <si>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</si>
  <si>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</si>
  <si>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</si>
  <si>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</si>
  <si>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</si>
  <si>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</si>
  <si>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</si>
  <si>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</si>
  <si>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</si>
  <si>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</si>
  <si>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</si>
  <si>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</si>
  <si>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</si>
  <si>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</si>
  <si>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</si>
  <si>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</si>
  <si>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</si>
  <si>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</si>
  <si>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</si>
  <si>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</si>
  <si>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</si>
  <si>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</si>
  <si>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</si>
  <si>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</si>
  <si>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</si>
  <si>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</si>
  <si>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</si>
  <si>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</si>
  <si>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</si>
  <si>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</si>
  <si>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</si>
  <si>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</si>
  <si>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</si>
  <si>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</si>
  <si>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</si>
  <si>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</si>
  <si>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</si>
  <si>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</si>
  <si>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</si>
  <si>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</si>
  <si>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</si>
  <si>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</si>
  <si>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</si>
  <si>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</si>
  <si>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</si>
  <si>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</si>
  <si>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</si>
  <si>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</si>
  <si>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</si>
  <si>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</si>
  <si>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</si>
  <si>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</si>
  <si>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</si>
  <si>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</si>
  <si>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</si>
  <si>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</si>
  <si>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</si>
  <si>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</si>
  <si>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</si>
  <si>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</si>
  <si>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</si>
  <si>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</si>
  <si>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</si>
  <si>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</si>
  <si>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</si>
  <si>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</si>
  <si>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</si>
  <si>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</si>
  <si>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</si>
  <si>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</si>
  <si>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</si>
  <si>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</si>
  <si>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</si>
  <si>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</si>
  <si>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</si>
  <si>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</si>
  <si>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</si>
  <si>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</si>
  <si>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</si>
  <si>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</si>
  <si>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</si>
  <si>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</si>
  <si>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</si>
  <si>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</si>
  <si>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</si>
  <si>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</si>
  <si>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</si>
  <si>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</si>
  <si>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</si>
  <si>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</si>
  <si>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</si>
  <si>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</si>
  <si>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</si>
  <si>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</si>
  <si>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</si>
  <si>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</si>
  <si>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</si>
  <si>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</si>
  <si>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</si>
  <si>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</si>
  <si>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</si>
  <si>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</si>
  <si>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</si>
  <si>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</si>
  <si>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</si>
  <si>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</si>
  <si>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</si>
  <si>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</si>
  <si>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</si>
  <si>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</si>
  <si>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</si>
  <si>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</si>
  <si>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</si>
  <si>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</si>
  <si>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</si>
  <si>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</si>
  <si>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</si>
  <si>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</si>
  <si>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</si>
  <si>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</si>
  <si>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</si>
  <si>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</si>
  <si>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</si>
  <si>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</si>
  <si>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</si>
  <si>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</si>
  <si>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</si>
  <si>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</si>
  <si>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</si>
  <si>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</si>
  <si>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</si>
  <si>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</si>
  <si>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</si>
  <si>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</si>
  <si>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</si>
  <si>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</si>
  <si>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</si>
  <si>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</si>
  <si>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</si>
  <si>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</si>
  <si>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</si>
  <si>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</si>
  <si>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</si>
  <si>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</si>
  <si>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</si>
  <si>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</si>
  <si>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</si>
  <si>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</si>
  <si>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</si>
  <si>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</si>
  <si>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</si>
  <si>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</si>
  <si>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</si>
  <si>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</si>
  <si>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</si>
  <si>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</si>
  <si>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</si>
  <si>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</si>
  <si>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</si>
  <si>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</si>
  <si>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</si>
  <si>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</si>
  <si>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</si>
  <si>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</si>
  <si>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</si>
  <si>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</si>
  <si>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</si>
  <si>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</si>
  <si>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</si>
  <si>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</si>
  <si>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</si>
  <si>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</si>
  <si>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</si>
  <si>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</si>
  <si>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</si>
  <si>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</si>
  <si>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</si>
  <si>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</si>
  <si>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</si>
  <si>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</si>
  <si>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</si>
  <si>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</si>
  <si>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</si>
  <si>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</si>
  <si>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</si>
  <si>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</si>
  <si>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</si>
  <si>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</si>
  <si>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</si>
  <si>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</si>
  <si>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</si>
  <si>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</si>
  <si>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</si>
  <si>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</si>
  <si>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</si>
  <si>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</si>
  <si>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</si>
  <si>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</si>
  <si>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</si>
  <si>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</si>
  <si>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</si>
  <si>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</si>
  <si>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</si>
  <si>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</si>
  <si>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</si>
  <si>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</si>
  <si>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</si>
  <si>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</si>
  <si>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</si>
  <si>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</si>
  <si>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</si>
  <si>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</si>
  <si>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</si>
  <si>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</si>
  <si>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</si>
  <si>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</si>
  <si>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</si>
  <si>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</si>
  <si>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</si>
  <si>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</si>
  <si>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</si>
  <si>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</si>
  <si>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</si>
  <si>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</si>
  <si>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</si>
  <si>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</si>
  <si>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</si>
  <si>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</si>
  <si>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</si>
  <si>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</si>
  <si>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</si>
  <si>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</si>
  <si>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</si>
  <si>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</si>
  <si>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</si>
  <si>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</si>
  <si>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</si>
  <si>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</si>
  <si>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</si>
  <si>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</si>
  <si>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</si>
  <si>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</si>
  <si>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</si>
  <si>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</si>
  <si>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</si>
  <si>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</si>
  <si>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</si>
  <si>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</si>
  <si>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</si>
  <si>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</si>
  <si>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</si>
  <si>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</si>
  <si>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</si>
  <si>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</si>
  <si>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</si>
  <si>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</si>
  <si>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</si>
  <si>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</si>
  <si>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</si>
  <si>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</si>
  <si>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</si>
  <si>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</si>
  <si>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</si>
  <si>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</si>
  <si>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</si>
  <si>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</si>
  <si>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</si>
  <si>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</si>
  <si>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</si>
  <si>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</si>
  <si>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</si>
  <si>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</si>
  <si>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</si>
  <si>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</si>
  <si>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</si>
  <si>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</si>
  <si>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</si>
  <si>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</si>
  <si>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</si>
  <si>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</si>
  <si>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</si>
  <si>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</si>
  <si>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</si>
  <si>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</si>
  <si>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</si>
  <si>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</si>
  <si>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</si>
  <si>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</si>
  <si>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</si>
  <si>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</si>
  <si>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</si>
  <si>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</si>
  <si>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</si>
  <si>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</si>
  <si>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</si>
  <si>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</si>
  <si>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</si>
  <si>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</si>
  <si>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</si>
  <si>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</si>
  <si>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</si>
  <si>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</si>
  <si>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</si>
  <si>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</si>
  <si>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</si>
  <si>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</si>
  <si>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</si>
  <si>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</si>
  <si>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</si>
  <si>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</si>
  <si>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</si>
  <si>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</si>
  <si>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</si>
  <si>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</si>
  <si>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</si>
  <si>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</si>
  <si>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</si>
  <si>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</si>
  <si>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</si>
  <si>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</si>
  <si>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</si>
  <si>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</si>
  <si>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</si>
  <si>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</si>
  <si>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</si>
  <si>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</si>
  <si>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</si>
  <si>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</si>
  <si>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</si>
  <si>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</si>
  <si>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</si>
  <si>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</si>
  <si>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</si>
  <si>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</si>
  <si>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</si>
  <si>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</si>
  <si>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</si>
  <si>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</si>
  <si>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</si>
  <si>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</si>
  <si>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</si>
  <si>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</si>
  <si>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</si>
  <si>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</si>
  <si>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</si>
  <si>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</si>
  <si>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</si>
  <si>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</si>
  <si>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</si>
  <si>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</si>
  <si>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</si>
  <si>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</si>
  <si>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</si>
  <si>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</si>
  <si>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</si>
  <si>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</si>
  <si>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</si>
  <si>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</si>
  <si>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</si>
  <si>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</si>
  <si>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</si>
  <si>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</si>
  <si>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</si>
  <si>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</si>
  <si>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</si>
  <si>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</si>
  <si>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</si>
  <si>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</si>
  <si>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</si>
  <si>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</si>
  <si>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</si>
  <si>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</si>
  <si>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</si>
  <si>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</si>
  <si>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</si>
  <si>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</si>
  <si>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</si>
  <si>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</si>
  <si>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</si>
  <si>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</si>
  <si>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</si>
  <si>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</si>
  <si>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</si>
  <si>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</si>
  <si>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</si>
  <si>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</si>
  <si>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</si>
  <si>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</si>
  <si>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</si>
  <si>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</si>
  <si>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</si>
  <si>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</si>
  <si>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</si>
  <si>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</si>
  <si>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</si>
  <si>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</si>
  <si>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</si>
  <si>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</si>
  <si>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</si>
  <si>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</si>
  <si>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</si>
  <si>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</si>
  <si>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</si>
  <si>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</si>
  <si>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</si>
  <si>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</si>
  <si>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</si>
  <si>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</si>
  <si>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</si>
  <si>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</si>
  <si>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</si>
  <si>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</si>
  <si>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</si>
  <si>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</si>
  <si>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</si>
  <si>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</si>
  <si>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</si>
  <si>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</si>
  <si>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</si>
  <si>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</si>
  <si>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</si>
  <si>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</si>
  <si>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</si>
  <si>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</si>
  <si>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</si>
  <si>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</si>
  <si>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</si>
  <si>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</si>
  <si>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</si>
  <si>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</si>
  <si>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</si>
  <si>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</si>
  <si>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</si>
  <si>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</si>
  <si>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</si>
  <si>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</si>
  <si>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</si>
  <si>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</si>
  <si>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</si>
  <si>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</si>
  <si>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</si>
  <si>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</si>
  <si>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</si>
  <si>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</si>
  <si>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</si>
  <si>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</si>
  <si>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</si>
  <si>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</si>
  <si>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</si>
  <si>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</si>
  <si>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</si>
  <si>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</si>
  <si>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</si>
  <si>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</si>
  <si>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</si>
  <si>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</si>
  <si>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</si>
  <si>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</si>
  <si>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</si>
  <si>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</si>
  <si>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</si>
  <si>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</si>
  <si>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</si>
  <si>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</si>
  <si>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</si>
  <si>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</si>
  <si>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</si>
  <si>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</si>
  <si>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</si>
  <si>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</si>
  <si>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</si>
  <si>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</si>
  <si>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</si>
  <si>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</si>
  <si>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</si>
  <si>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</si>
  <si>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</si>
  <si>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</si>
  <si>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</si>
  <si>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</si>
  <si>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</si>
  <si>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</si>
  <si>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</si>
  <si>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</si>
  <si>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</si>
  <si>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</si>
  <si>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</si>
  <si>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</si>
  <si>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</si>
  <si>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</si>
  <si>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</si>
  <si>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</si>
  <si>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</si>
  <si>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</si>
  <si>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</si>
  <si>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</si>
  <si>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</si>
  <si>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</si>
  <si>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</si>
  <si>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</si>
  <si>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</si>
  <si>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</si>
  <si>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</si>
  <si>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</si>
  <si>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</si>
  <si>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</si>
  <si>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</si>
  <si>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</si>
  <si>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</si>
  <si>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</si>
  <si>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</si>
  <si>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</si>
  <si>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</si>
  <si>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</si>
  <si>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</si>
  <si>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</si>
  <si>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</si>
  <si>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</si>
  <si>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</si>
  <si>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</si>
  <si>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</si>
  <si>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</si>
  <si>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</si>
  <si>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</si>
  <si>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</si>
  <si>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</si>
  <si>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</si>
  <si>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</si>
  <si>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</si>
  <si>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</si>
  <si>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</si>
  <si>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</si>
  <si>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</si>
  <si>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</si>
  <si>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</si>
  <si>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</si>
  <si>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</si>
  <si>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</si>
  <si>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</si>
  <si>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</si>
  <si>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</si>
  <si>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</si>
  <si>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</si>
  <si>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</si>
  <si>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</si>
  <si>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</si>
  <si>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</si>
  <si>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</si>
  <si>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</si>
  <si>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</si>
  <si>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</si>
  <si>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</si>
  <si>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</si>
  <si>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</si>
  <si>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</si>
  <si>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</si>
  <si>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</si>
  <si>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</si>
  <si>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</si>
  <si>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</si>
  <si>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</si>
  <si>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</si>
  <si>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</si>
  <si>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</si>
  <si>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</si>
  <si>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</si>
  <si>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</si>
  <si>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</si>
  <si>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</si>
  <si>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</si>
  <si>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</si>
  <si>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</si>
  <si>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</si>
  <si>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</si>
  <si>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</si>
  <si>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</si>
  <si>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</si>
  <si>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</si>
  <si>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</si>
  <si>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</si>
  <si>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</si>
  <si>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</si>
  <si>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</si>
  <si>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</si>
  <si>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</si>
  <si>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</si>
  <si>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</si>
  <si>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</si>
  <si>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</si>
  <si>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</si>
  <si>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</si>
  <si>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</si>
  <si>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</si>
  <si>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</si>
  <si>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</si>
  <si>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</si>
  <si>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</si>
  <si>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</si>
  <si>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</si>
  <si>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</si>
  <si>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</si>
  <si>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</si>
  <si>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</si>
  <si>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</si>
  <si>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</si>
  <si>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</si>
  <si>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</si>
  <si>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</si>
  <si>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</si>
  <si>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</si>
  <si>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</si>
  <si>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</si>
  <si>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</si>
  <si>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</si>
  <si>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</si>
  <si>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</si>
  <si>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</si>
  <si>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</si>
  <si>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</si>
  <si>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</si>
  <si>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</si>
  <si>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</si>
  <si>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</si>
  <si>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</si>
  <si>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</si>
  <si>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</si>
  <si>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</si>
  <si>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</si>
  <si>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</si>
  <si>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</si>
  <si>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</si>
  <si>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</si>
  <si>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</si>
  <si>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</si>
  <si>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</si>
  <si>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</si>
  <si>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</si>
  <si>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</si>
  <si>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</si>
  <si>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</si>
  <si>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</si>
  <si>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</si>
  <si>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</si>
  <si>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</si>
  <si>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</si>
  <si>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</si>
  <si>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</si>
  <si>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</si>
  <si>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</si>
  <si>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</si>
  <si>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</si>
  <si>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</si>
  <si>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</si>
  <si>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</si>
  <si>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</si>
  <si>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</si>
  <si>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</si>
  <si>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</si>
  <si>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</si>
  <si>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</si>
  <si>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</si>
  <si>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</si>
  <si>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</si>
  <si>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</si>
  <si>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</si>
  <si>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</si>
  <si>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</si>
  <si>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</si>
  <si>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</si>
  <si>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</si>
  <si>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</si>
  <si>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</si>
  <si>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</si>
  <si>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</si>
  <si>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</si>
  <si>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</si>
  <si>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</si>
  <si>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</si>
  <si>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</si>
  <si>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</si>
  <si>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</si>
  <si>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</si>
  <si>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</si>
  <si>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</si>
  <si>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</si>
  <si>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</si>
  <si>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</si>
  <si>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</si>
  <si>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</si>
  <si>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</si>
  <si>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</si>
  <si>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</si>
  <si>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</si>
  <si>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</si>
  <si>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</si>
  <si>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</si>
  <si>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</si>
  <si>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</si>
  <si>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</si>
  <si>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</si>
  <si>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</si>
  <si>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</si>
  <si>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</si>
  <si>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</si>
  <si>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</si>
  <si>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</si>
  <si>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</si>
  <si>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</si>
  <si>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</si>
  <si>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</si>
  <si>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</si>
  <si>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</si>
  <si>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</si>
  <si>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</si>
  <si>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</si>
  <si>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</si>
  <si>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</si>
  <si>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</si>
  <si>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</si>
  <si>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</si>
  <si>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</si>
  <si>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</si>
  <si>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</si>
  <si>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</si>
  <si>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</si>
  <si>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</si>
  <si>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</si>
  <si>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</si>
  <si>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</si>
  <si>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</si>
  <si>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</si>
  <si>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</si>
  <si>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</si>
  <si>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</si>
  <si>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</si>
  <si>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</si>
  <si>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</si>
  <si>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</si>
  <si>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</si>
  <si>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</si>
  <si>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</si>
  <si>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</si>
  <si>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</si>
  <si>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</si>
  <si>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</si>
  <si>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</si>
  <si>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</si>
  <si>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</si>
  <si>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</si>
  <si>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</si>
  <si>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</si>
  <si>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</si>
  <si>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</si>
  <si>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</si>
  <si>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</si>
  <si>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</si>
  <si>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</si>
  <si>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</si>
  <si>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</si>
  <si>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</si>
  <si>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</si>
  <si>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</si>
  <si>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</si>
  <si>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</si>
  <si>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</si>
  <si>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</si>
  <si>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</si>
  <si>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</si>
  <si>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</si>
  <si>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</si>
  <si>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</si>
  <si>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</si>
  <si>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</si>
  <si>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</si>
  <si>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</si>
  <si>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</si>
  <si>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</si>
  <si>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</si>
  <si>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</si>
  <si>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</si>
  <si>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</si>
  <si>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</si>
  <si>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</si>
  <si>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</si>
  <si>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</si>
  <si>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</si>
  <si>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</si>
  <si>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</si>
  <si>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</si>
  <si>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</si>
  <si>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</si>
  <si>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</si>
  <si>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</si>
  <si>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</si>
  <si>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</si>
  <si>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</si>
  <si>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</si>
  <si>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</si>
  <si>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</si>
  <si>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</si>
  <si>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</si>
  <si>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</si>
  <si>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</si>
  <si>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</si>
  <si>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</si>
  <si>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</si>
  <si>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</si>
  <si>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</si>
  <si>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</si>
  <si>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</si>
  <si>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</si>
  <si>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</si>
  <si>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</si>
  <si>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</si>
  <si>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</si>
  <si>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</si>
  <si>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</si>
  <si>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</si>
  <si>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</si>
  <si>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</si>
  <si>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</si>
  <si>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</si>
  <si>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</si>
  <si>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</si>
  <si>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</si>
  <si>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</si>
  <si>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</si>
  <si>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</si>
  <si>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</si>
  <si>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</si>
  <si>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</si>
  <si>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</si>
  <si>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</si>
  <si>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</si>
  <si>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</si>
  <si>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</si>
  <si>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</si>
  <si>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</si>
  <si>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</si>
  <si>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</si>
  <si>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</si>
  <si>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</si>
  <si>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</si>
  <si>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</si>
  <si>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</si>
  <si>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</si>
  <si>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</si>
  <si>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</si>
  <si>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</si>
  <si>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</si>
  <si>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</si>
  <si>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</si>
  <si>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</si>
  <si>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</si>
  <si>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</si>
  <si>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</si>
  <si>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</si>
  <si>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</si>
  <si>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</si>
  <si>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</si>
  <si>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</si>
  <si>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</si>
  <si>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</si>
  <si>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</si>
  <si>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</si>
  <si>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</si>
  <si>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</si>
  <si>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</si>
  <si>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</si>
  <si>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</si>
  <si>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</si>
  <si>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</si>
  <si>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</si>
  <si>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</si>
  <si>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</si>
  <si>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</si>
  <si>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</si>
  <si>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</si>
  <si>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</si>
  <si>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</si>
  <si>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</si>
  <si>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</si>
  <si>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</si>
  <si>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</si>
  <si>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</si>
  <si>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</si>
  <si>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</si>
  <si>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</si>
  <si>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</si>
  <si>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</si>
  <si>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</si>
  <si>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</si>
  <si>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</si>
  <si>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</si>
  <si>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</si>
  <si>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</si>
  <si>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</si>
  <si>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</si>
  <si>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</si>
  <si>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</si>
  <si>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</si>
  <si>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</si>
  <si>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</si>
  <si>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</si>
  <si>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</si>
  <si>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</si>
  <si>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</si>
  <si>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</si>
  <si>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</si>
  <si>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</si>
  <si>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</si>
  <si>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</si>
  <si>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</si>
  <si>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</si>
  <si>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</si>
  <si>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</si>
  <si>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</si>
  <si>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</si>
  <si>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</si>
  <si>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</si>
  <si>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</si>
  <si>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</si>
  <si>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</si>
  <si>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</si>
  <si>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</si>
  <si>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</si>
  <si>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</si>
  <si>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</si>
  <si>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</si>
  <si>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</si>
  <si>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</si>
  <si>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</si>
  <si>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</si>
  <si>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</si>
  <si>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</si>
  <si>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</si>
  <si>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</si>
  <si>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</si>
  <si>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</si>
  <si>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</si>
  <si>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</si>
  <si>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</si>
  <si>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</si>
  <si>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</si>
  <si>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</si>
  <si>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</si>
  <si>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</si>
  <si>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</si>
  <si>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</si>
  <si>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</si>
  <si>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</si>
  <si>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</si>
  <si>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</si>
  <si>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</si>
  <si>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</si>
  <si>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</si>
  <si>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</si>
  <si>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</si>
  <si>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</si>
  <si>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</si>
  <si>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</si>
  <si>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</si>
  <si>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</si>
  <si>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</si>
  <si>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</si>
  <si>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</si>
  <si>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</si>
  <si>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</si>
  <si>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</si>
  <si>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</si>
  <si>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</si>
  <si>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</si>
  <si>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</si>
  <si>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</si>
  <si>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</si>
  <si>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</si>
  <si>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</si>
  <si>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</si>
  <si>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</si>
  <si>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</si>
  <si>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</si>
  <si>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</si>
  <si>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</si>
  <si>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</si>
  <si>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</si>
  <si>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</si>
  <si>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</si>
  <si>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</si>
  <si>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</si>
  <si>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</si>
  <si>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</si>
  <si>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</si>
  <si>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</si>
  <si>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</si>
  <si>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</si>
  <si>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</si>
  <si>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</si>
  <si>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</si>
  <si>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</si>
  <si>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</si>
  <si>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</si>
  <si>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</si>
  <si>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</si>
  <si>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</si>
  <si>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</si>
  <si>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</si>
  <si>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</si>
  <si>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</si>
  <si>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</si>
  <si>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</si>
  <si>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</si>
  <si>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</si>
  <si>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</si>
  <si>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</si>
  <si>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</si>
  <si>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</si>
  <si>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</si>
  <si>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</si>
  <si>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</si>
  <si>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</si>
  <si>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</si>
  <si>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</si>
  <si>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</si>
  <si>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</si>
  <si>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</si>
  <si>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</si>
  <si>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</si>
  <si>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</si>
  <si>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</si>
  <si>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</si>
  <si>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</si>
  <si>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</si>
  <si>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</si>
  <si>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</si>
  <si>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</si>
  <si>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</si>
  <si>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</si>
  <si>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</si>
  <si>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</si>
  <si>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</si>
  <si>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</si>
  <si>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</si>
  <si>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</si>
  <si>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</si>
  <si>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</si>
  <si>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</si>
  <si>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</si>
  <si>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</si>
  <si>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</si>
  <si>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</si>
  <si>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</si>
  <si>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</si>
  <si>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</si>
  <si>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</si>
  <si>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</si>
  <si>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</si>
  <si>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</si>
  <si>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</si>
  <si>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</si>
  <si>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</si>
  <si>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</si>
  <si>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</si>
  <si>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</si>
  <si>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</si>
  <si>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</si>
  <si>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</si>
  <si>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</si>
  <si>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</si>
  <si>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</si>
  <si>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</si>
  <si>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</si>
  <si>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</si>
  <si>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</si>
  <si>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</si>
  <si>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</si>
  <si>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</si>
  <si>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</si>
  <si>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</si>
  <si>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</si>
  <si>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</si>
  <si>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</si>
  <si>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</si>
  <si>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</si>
  <si>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</si>
  <si>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</si>
  <si>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</si>
  <si>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</si>
  <si>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</si>
  <si>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</si>
  <si>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</si>
  <si>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</si>
  <si>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</si>
  <si>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</si>
  <si>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</si>
  <si>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</si>
  <si>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</si>
  <si>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</si>
  <si>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</si>
  <si>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</si>
  <si>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</si>
  <si>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</si>
  <si>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</si>
  <si>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</si>
  <si>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</si>
  <si>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</si>
  <si>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</si>
  <si>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</si>
  <si>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</si>
  <si>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</si>
  <si>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</si>
  <si>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</si>
  <si>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</si>
  <si>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</si>
  <si>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</si>
  <si>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</si>
  <si>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</si>
  <si>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</si>
  <si>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</si>
  <si>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</si>
  <si>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</si>
  <si>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</si>
  <si>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</si>
  <si>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</si>
  <si>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</si>
  <si>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</si>
  <si>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</si>
  <si>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</si>
  <si>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</si>
  <si>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</si>
  <si>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</si>
  <si>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</si>
  <si>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</si>
  <si>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</si>
  <si>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</si>
  <si>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</si>
  <si>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</si>
  <si>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</si>
  <si>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</si>
  <si>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</si>
  <si>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</si>
  <si>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</si>
  <si>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</si>
  <si>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</si>
  <si>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</si>
  <si>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</si>
  <si>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</si>
  <si>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</si>
  <si>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</si>
  <si>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</si>
  <si>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</si>
  <si>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</si>
  <si>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</si>
  <si>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</si>
  <si>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</si>
  <si>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</si>
  <si>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</si>
  <si>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</si>
  <si>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</si>
  <si>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</si>
  <si>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</si>
  <si>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</si>
  <si>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</si>
  <si>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</si>
  <si>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</si>
  <si>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</si>
  <si>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</si>
  <si>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</si>
  <si>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</si>
  <si>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</si>
  <si>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</si>
  <si>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</si>
  <si>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</si>
  <si>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</si>
  <si>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</si>
  <si>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</si>
  <si>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</si>
  <si>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</si>
  <si>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</si>
  <si>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</si>
  <si>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</si>
  <si>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</si>
  <si>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</si>
  <si>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</si>
  <si>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</si>
  <si>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</si>
  <si>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</si>
  <si>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</si>
  <si>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</si>
  <si>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</si>
  <si>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</si>
  <si>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</si>
  <si>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</si>
  <si>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</si>
  <si>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</si>
  <si>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</si>
  <si>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</si>
  <si>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</si>
  <si>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</si>
  <si>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</si>
  <si>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</si>
  <si>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</si>
  <si>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</si>
  <si>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</si>
  <si>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</si>
  <si>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</si>
  <si>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</si>
  <si>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</si>
  <si>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</si>
  <si>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</si>
  <si>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</si>
  <si>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</si>
  <si>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</si>
  <si>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</si>
  <si>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</si>
  <si>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</si>
  <si>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</si>
  <si>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</si>
  <si>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</si>
  <si>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</si>
  <si>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</si>
  <si>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</si>
  <si>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</si>
  <si>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</si>
  <si>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</si>
  <si>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</si>
  <si>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</si>
  <si>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</si>
  <si>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</si>
  <si>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</si>
  <si>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</si>
  <si>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</si>
  <si>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</si>
  <si>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</si>
  <si>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</si>
  <si>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</si>
  <si>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</si>
  <si>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</si>
  <si>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</si>
  <si>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</si>
  <si>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</si>
  <si>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</si>
  <si>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</si>
  <si>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</si>
  <si>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</si>
  <si>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</si>
  <si>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</si>
  <si>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</si>
  <si>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</si>
  <si>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</si>
  <si>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</si>
  <si>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</si>
  <si>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</si>
  <si>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</si>
  <si>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</si>
  <si>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</si>
  <si>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</si>
  <si>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</si>
  <si>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</si>
  <si>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</si>
  <si>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</si>
  <si>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</si>
  <si>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</si>
  <si>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</si>
  <si>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</si>
  <si>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</si>
  <si>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</si>
  <si>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</si>
  <si>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</si>
  <si>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</si>
  <si>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</si>
  <si>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</si>
  <si>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</si>
  <si>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</si>
  <si>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</si>
  <si>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</si>
  <si>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</si>
  <si>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</si>
  <si>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</si>
  <si>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</si>
  <si>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</si>
  <si>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</si>
  <si>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</si>
  <si>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</si>
  <si>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</si>
  <si>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</si>
  <si>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</si>
  <si>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</si>
  <si>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</si>
  <si>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</si>
  <si>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</si>
  <si>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</si>
  <si>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</si>
  <si>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</si>
  <si>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</si>
  <si>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</si>
  <si>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</si>
  <si>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</si>
  <si>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</si>
  <si>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</si>
  <si>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</si>
  <si>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</si>
  <si>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</si>
  <si>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</si>
  <si>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</si>
  <si>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</si>
  <si>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</si>
  <si>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</si>
  <si>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</si>
  <si>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</si>
  <si>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</si>
  <si>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</si>
  <si>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</si>
  <si>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</si>
  <si>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</si>
  <si>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</si>
  <si>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</si>
  <si>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</si>
  <si>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</si>
  <si>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</si>
  <si>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</si>
  <si>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</si>
  <si>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</si>
  <si>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</si>
  <si>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</si>
  <si>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</si>
  <si>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</si>
  <si>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</si>
  <si>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</si>
  <si>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</si>
  <si>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</si>
  <si>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</si>
  <si>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</si>
  <si>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</si>
  <si>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</si>
  <si>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</si>
  <si>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</si>
  <si>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</si>
  <si>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</si>
  <si>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</si>
  <si>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</si>
  <si>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</si>
  <si>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</si>
  <si>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</si>
  <si>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</si>
  <si>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</si>
  <si>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</si>
  <si>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</si>
  <si>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</si>
  <si>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</si>
  <si>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</si>
  <si>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</si>
  <si>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</si>
  <si>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</si>
  <si>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</si>
  <si>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</si>
  <si>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</si>
  <si>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</si>
  <si>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</si>
  <si>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</si>
  <si>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</si>
  <si>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</si>
  <si>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</si>
  <si>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</si>
  <si>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</si>
  <si>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</si>
  <si>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</si>
  <si>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</si>
  <si>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</si>
  <si>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</si>
  <si>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</si>
  <si>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</si>
  <si>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</si>
  <si>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</si>
  <si>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</si>
  <si>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</si>
  <si>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</si>
  <si>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</si>
  <si>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</si>
  <si>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</si>
  <si>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</si>
  <si>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</si>
  <si>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</si>
  <si>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</si>
  <si>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</si>
  <si>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</si>
  <si>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</si>
  <si>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</si>
  <si>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</si>
  <si>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</si>
  <si>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</si>
  <si>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</si>
  <si>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</si>
  <si>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</si>
  <si>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</si>
  <si>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</si>
  <si>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</si>
  <si>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</si>
  <si>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</si>
  <si>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</si>
  <si>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</si>
  <si>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</si>
  <si>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</si>
  <si>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</si>
  <si>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</si>
  <si>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</si>
  <si>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</si>
  <si>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</si>
  <si>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</si>
  <si>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</si>
  <si>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</si>
  <si>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</si>
  <si>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</si>
  <si>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</si>
  <si>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</si>
  <si>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</si>
  <si>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</si>
  <si>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</si>
  <si>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</si>
  <si>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</si>
  <si>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</si>
  <si>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</si>
  <si>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</si>
  <si>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</si>
  <si>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</si>
  <si>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</si>
  <si>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</si>
  <si>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</si>
  <si>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</si>
  <si>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</si>
  <si>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</si>
  <si>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</si>
  <si>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</si>
  <si>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</si>
  <si>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</si>
  <si>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</si>
  <si>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</si>
  <si>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</si>
  <si>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</si>
  <si>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</si>
  <si>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</si>
  <si>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</si>
  <si>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</si>
  <si>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</si>
  <si>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</si>
  <si>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</si>
  <si>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</si>
  <si>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</si>
  <si>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</si>
  <si>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</si>
  <si>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</si>
  <si>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</si>
  <si>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</si>
  <si>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</si>
  <si>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</si>
  <si>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</si>
  <si>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</si>
  <si>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</si>
  <si>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</si>
  <si>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</si>
  <si>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</si>
  <si>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</si>
  <si>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</si>
  <si>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</si>
  <si>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</si>
  <si>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</si>
  <si>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</si>
  <si>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</si>
  <si>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</si>
  <si>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</si>
  <si>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</si>
  <si>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</si>
  <si>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</si>
  <si>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</si>
  <si>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</si>
  <si>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</si>
  <si>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</si>
  <si>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</si>
  <si>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</si>
  <si>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</si>
  <si>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</si>
  <si>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</si>
  <si>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</si>
  <si>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</si>
  <si>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</si>
  <si>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</si>
  <si>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</si>
  <si>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</si>
  <si>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</si>
  <si>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</si>
  <si>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</si>
  <si>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</si>
  <si>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</si>
  <si>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</si>
  <si>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</si>
  <si>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</si>
  <si>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</si>
  <si>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</si>
  <si>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</si>
  <si>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</si>
  <si>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</si>
  <si>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</si>
  <si>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</si>
  <si>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</si>
  <si>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</si>
  <si>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</si>
  <si>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</si>
  <si>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</si>
  <si>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</si>
  <si>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</si>
  <si>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</si>
  <si>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</si>
  <si>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</si>
  <si>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</si>
  <si>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</si>
  <si>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</si>
  <si>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</si>
  <si>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</si>
  <si>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</si>
  <si>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</si>
  <si>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</si>
  <si>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</si>
  <si>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</si>
  <si>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</si>
  <si>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</si>
  <si>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</si>
  <si>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</si>
  <si>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</si>
  <si>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</si>
  <si>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</si>
  <si>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</si>
  <si>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</si>
  <si>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</si>
  <si>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</si>
  <si>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</si>
  <si>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</si>
  <si>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</si>
  <si>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</si>
  <si>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</si>
  <si>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</si>
  <si>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</si>
  <si>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</si>
  <si>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</si>
  <si>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</si>
  <si>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</si>
  <si>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</si>
  <si>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</si>
  <si>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</si>
  <si>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</si>
  <si>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</si>
  <si>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</si>
  <si>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</si>
  <si>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</si>
  <si>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</si>
  <si>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</si>
  <si>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</si>
  <si>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</si>
  <si>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</si>
  <si>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</si>
  <si>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</si>
  <si>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</si>
  <si>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</si>
  <si>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</si>
  <si>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</si>
  <si>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</si>
  <si>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</si>
  <si>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</si>
  <si>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</si>
  <si>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</si>
  <si>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</si>
  <si>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</si>
  <si>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</si>
  <si>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</si>
  <si>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</si>
  <si>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</si>
  <si>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</si>
  <si>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</si>
  <si>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</si>
  <si>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</si>
  <si>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</si>
  <si>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</si>
  <si>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</si>
  <si>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</si>
  <si>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</si>
  <si>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</si>
  <si>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</si>
  <si>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</si>
  <si>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</si>
  <si>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</si>
  <si>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</si>
  <si>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</si>
  <si>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</si>
  <si>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</si>
  <si>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</si>
  <si>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</si>
  <si>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</si>
  <si>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</si>
  <si>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</si>
  <si>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</si>
  <si>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</si>
  <si>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</si>
  <si>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</si>
  <si>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</si>
  <si>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</si>
  <si>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</si>
  <si>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</si>
  <si>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</si>
  <si>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</si>
  <si>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</si>
  <si>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</si>
  <si>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</si>
  <si>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</si>
  <si>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</si>
  <si>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</si>
  <si>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</si>
  <si>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</si>
  <si>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</si>
  <si>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</si>
  <si>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</si>
  <si>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</si>
  <si>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</si>
  <si>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</si>
  <si>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</si>
  <si>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</si>
  <si>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</si>
  <si>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</si>
  <si>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</si>
  <si>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</si>
  <si>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</si>
  <si>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</si>
  <si>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</si>
  <si>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</si>
  <si>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</si>
  <si>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</si>
  <si>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</si>
  <si>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</si>
  <si>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</si>
  <si>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</si>
  <si>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</si>
  <si>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</si>
  <si>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</si>
  <si>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</si>
  <si>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</si>
  <si>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</si>
  <si>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</si>
  <si>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</si>
  <si>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</si>
  <si>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</si>
  <si>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</si>
  <si>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</si>
  <si>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</si>
  <si>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</si>
  <si>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</si>
  <si>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</si>
  <si>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</si>
  <si>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</si>
  <si>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</si>
  <si>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</si>
  <si>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</si>
  <si>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</si>
  <si>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</si>
  <si>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</si>
  <si>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</si>
  <si>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</si>
  <si>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</si>
  <si>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</si>
  <si>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</si>
  <si>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</si>
  <si>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</si>
  <si>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</si>
  <si>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</si>
  <si>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</si>
  <si>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</si>
  <si>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</si>
  <si>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</si>
  <si>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</si>
  <si>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</si>
  <si>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</si>
  <si>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</si>
  <si>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</si>
  <si>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</si>
  <si>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</si>
  <si>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</si>
  <si>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</si>
  <si>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</si>
  <si>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</si>
  <si>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</si>
  <si>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</si>
  <si>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</si>
  <si>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</si>
  <si>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</si>
  <si>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</si>
  <si>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</si>
  <si>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</si>
  <si>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</si>
  <si>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</si>
  <si>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</si>
  <si>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</si>
  <si>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</si>
  <si>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</si>
  <si>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</si>
  <si>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</si>
  <si>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</si>
  <si>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</si>
  <si>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</si>
  <si>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</si>
  <si>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</si>
  <si>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</si>
  <si>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</si>
  <si>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</si>
  <si>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</si>
  <si>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</si>
  <si>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</si>
  <si>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</si>
  <si>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</si>
  <si>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</si>
  <si>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</si>
  <si>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</si>
  <si>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</si>
  <si>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</si>
  <si>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</si>
  <si>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</si>
  <si>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</si>
  <si>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</si>
  <si>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</si>
  <si>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</si>
  <si>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</si>
  <si>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</si>
  <si>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</si>
  <si>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</si>
  <si>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</si>
  <si>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</si>
  <si>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</si>
  <si>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</si>
  <si>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</si>
  <si>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</si>
  <si>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</si>
  <si>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</si>
  <si>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</si>
  <si>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</si>
  <si>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</si>
  <si>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</si>
  <si>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</si>
  <si>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</si>
  <si>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</si>
  <si>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</si>
  <si>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</si>
  <si>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</si>
  <si>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</si>
  <si>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</si>
  <si>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</si>
  <si>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</si>
  <si>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</si>
  <si>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</si>
  <si>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</si>
  <si>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</si>
  <si>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</si>
  <si>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</si>
  <si>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</si>
  <si>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</si>
  <si>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</si>
  <si>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</si>
  <si>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</si>
  <si>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</si>
  <si>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</si>
  <si>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</si>
  <si>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</si>
  <si>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</si>
  <si>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</si>
  <si>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</si>
  <si>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</si>
  <si>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</si>
  <si>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</si>
  <si>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</si>
  <si>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</si>
  <si>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</si>
  <si>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</si>
  <si>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</si>
  <si>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</si>
  <si>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</si>
  <si>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</si>
  <si>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</si>
  <si>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</si>
  <si>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</si>
  <si>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</si>
  <si>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</si>
  <si>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</si>
  <si>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</si>
  <si>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</si>
  <si>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</si>
  <si>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</si>
  <si>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</si>
  <si>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</si>
  <si>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</si>
  <si>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</si>
  <si>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</si>
  <si>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</si>
  <si>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</si>
  <si>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</si>
  <si>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</si>
  <si>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</si>
  <si>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</si>
  <si>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</si>
  <si>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</si>
  <si>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</si>
  <si>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</si>
  <si>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</si>
  <si>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</si>
  <si>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</si>
  <si>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</si>
  <si>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</si>
  <si>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</si>
  <si>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</si>
  <si>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</si>
  <si>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</si>
  <si>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</si>
  <si>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</si>
  <si>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</si>
  <si>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</si>
  <si>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</si>
  <si>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</si>
  <si>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</si>
  <si>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</si>
  <si>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</si>
  <si>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</si>
  <si>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</si>
  <si>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</si>
  <si>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</si>
  <si>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</si>
  <si>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</si>
  <si>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</si>
  <si>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</si>
  <si>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</si>
  <si>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</si>
  <si>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</si>
  <si>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</si>
  <si>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</si>
  <si>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</si>
  <si>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</si>
  <si>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</si>
  <si>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</si>
  <si>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</si>
  <si>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</si>
  <si>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</si>
  <si>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</si>
  <si>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</si>
  <si>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</si>
  <si>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</si>
  <si>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</si>
  <si>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</si>
  <si>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</si>
  <si>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</si>
  <si>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</si>
  <si>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</si>
  <si>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</si>
  <si>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</si>
  <si>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</si>
  <si>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</si>
  <si>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</si>
  <si>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</si>
  <si>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</si>
  <si>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</si>
  <si>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</si>
  <si>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</si>
  <si>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</si>
  <si>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</si>
  <si>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</si>
  <si>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</si>
  <si>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</si>
  <si>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</si>
  <si>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</si>
  <si>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</si>
  <si>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</si>
  <si>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</si>
  <si>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</si>
  <si>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</si>
  <si>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</si>
  <si>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</si>
  <si>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</si>
  <si>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</si>
  <si>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</si>
  <si>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</si>
  <si>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</si>
  <si>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</si>
  <si>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</si>
  <si>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</si>
  <si>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</si>
  <si>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</si>
  <si>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</si>
  <si>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</si>
  <si>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</si>
  <si>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</si>
  <si>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</si>
  <si>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</si>
  <si>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</si>
  <si>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</si>
  <si>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</si>
  <si>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</si>
  <si>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</si>
  <si>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</si>
  <si>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</si>
  <si>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</si>
  <si>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</si>
  <si>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</si>
  <si>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</si>
  <si>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</si>
  <si>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</si>
  <si>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</si>
  <si>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</si>
  <si>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</si>
  <si>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</si>
  <si>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</si>
  <si>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</si>
  <si>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</si>
  <si>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</si>
  <si>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</si>
  <si>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</si>
  <si>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</si>
  <si>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</si>
  <si>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</si>
  <si>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</si>
  <si>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</si>
  <si>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</si>
  <si>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</si>
  <si>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</si>
  <si>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</si>
  <si>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</si>
  <si>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</si>
  <si>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</si>
  <si>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</si>
  <si>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</si>
  <si>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</si>
  <si>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</si>
  <si>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</si>
  <si>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</si>
  <si>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</si>
  <si>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</si>
  <si>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</si>
  <si>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</si>
  <si>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</si>
  <si>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</si>
  <si>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</si>
  <si>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</si>
  <si>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</si>
  <si>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</si>
  <si>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</si>
  <si>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</si>
  <si>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</si>
  <si>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</si>
  <si>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</si>
  <si>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</si>
  <si>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</si>
  <si>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</si>
  <si>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</si>
  <si>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</si>
  <si>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</si>
  <si>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</si>
  <si>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</si>
  <si>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</si>
  <si>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</si>
  <si>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</si>
  <si>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</si>
  <si>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</si>
  <si>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</si>
  <si>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</si>
  <si>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</si>
  <si>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</si>
  <si>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</si>
  <si>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</si>
  <si>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</si>
  <si>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</si>
  <si>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</si>
  <si>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</si>
  <si>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</si>
  <si>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</si>
  <si>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</si>
  <si>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</si>
  <si>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</si>
  <si>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</si>
  <si>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</si>
  <si>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</si>
  <si>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</si>
  <si>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</si>
  <si>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</si>
  <si>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</si>
  <si>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</si>
  <si>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</si>
  <si>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</si>
  <si>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</si>
  <si>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</si>
  <si>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</si>
  <si>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</si>
  <si>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</si>
  <si>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</si>
  <si>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</si>
  <si>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</si>
  <si>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</si>
  <si>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</si>
  <si>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</si>
  <si>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</si>
  <si>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</si>
  <si>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</si>
  <si>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</si>
  <si>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</si>
  <si>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</si>
  <si>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</si>
  <si>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</si>
  <si>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</si>
  <si>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</si>
  <si>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</si>
  <si>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</si>
  <si>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</si>
  <si>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</si>
  <si>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</si>
  <si>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</si>
  <si>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</si>
  <si>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</si>
  <si>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</si>
  <si>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</si>
  <si>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</si>
  <si>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</si>
  <si>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</si>
  <si>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</si>
  <si>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</si>
  <si>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</si>
  <si>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</si>
  <si>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</si>
  <si>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</si>
  <si>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</si>
  <si>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</si>
  <si>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</si>
  <si>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</si>
  <si>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</si>
  <si>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</si>
  <si>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</si>
  <si>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</si>
  <si>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</si>
  <si>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</si>
  <si>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</si>
  <si>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</si>
  <si>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</si>
  <si>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</si>
  <si>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</si>
  <si>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</si>
  <si>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</si>
  <si>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</si>
  <si>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</si>
  <si>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</si>
  <si>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</si>
  <si>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</si>
  <si>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</si>
  <si>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</si>
  <si>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</si>
  <si>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</si>
  <si>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</si>
  <si>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</si>
  <si>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</si>
  <si>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</si>
  <si>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</si>
  <si>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</si>
  <si>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</si>
  <si>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</si>
  <si>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</si>
  <si>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</si>
  <si>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</si>
  <si>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</si>
  <si>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</si>
  <si>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</si>
  <si>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</si>
  <si>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</si>
  <si>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</si>
  <si>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</si>
  <si>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</si>
  <si>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</si>
  <si>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</si>
  <si>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</si>
  <si>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</si>
  <si>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</si>
  <si>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</si>
  <si>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</si>
  <si>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</si>
  <si>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</si>
  <si>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</si>
  <si>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</si>
  <si>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</si>
  <si>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</si>
  <si>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</si>
  <si>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</si>
  <si>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</si>
  <si>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</si>
  <si>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</si>
  <si>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</si>
  <si>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</si>
  <si>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</si>
  <si>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</si>
  <si>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</si>
  <si>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</si>
  <si>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</si>
  <si>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</si>
  <si>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</si>
  <si>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</si>
  <si>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</si>
  <si>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</si>
  <si>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</si>
  <si>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</si>
  <si>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</si>
  <si>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</si>
  <si>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</si>
  <si>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</si>
  <si>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</si>
  <si>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</si>
  <si>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</si>
  <si>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</si>
  <si>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</si>
  <si>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</si>
  <si>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</si>
  <si>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</si>
  <si>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</si>
  <si>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</si>
  <si>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</si>
  <si>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</si>
  <si>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</si>
  <si>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</si>
  <si>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</si>
  <si>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</si>
  <si>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</si>
  <si>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</si>
  <si>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</si>
  <si>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</si>
  <si>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</si>
  <si>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</si>
  <si>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</si>
  <si>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</si>
  <si>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</si>
  <si>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</si>
  <si>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</si>
  <si>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</si>
  <si>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</si>
  <si>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</si>
  <si>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</si>
  <si>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</si>
  <si>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</si>
  <si>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</si>
  <si>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</si>
  <si>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</si>
  <si>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</si>
  <si>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</si>
  <si>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</si>
  <si>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</si>
  <si>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</si>
  <si>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</si>
  <si>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</si>
  <si>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</si>
  <si>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</si>
  <si>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</si>
  <si>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</si>
  <si>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</si>
  <si>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</si>
  <si>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</si>
  <si>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</si>
  <si>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</si>
  <si>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</si>
  <si>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</si>
  <si>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</si>
  <si>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</si>
  <si>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</si>
  <si>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</si>
  <si>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</si>
  <si>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</si>
  <si>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</si>
  <si>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</si>
  <si>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</si>
  <si>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</si>
  <si>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</si>
  <si>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</si>
  <si>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</si>
  <si>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</si>
  <si>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</si>
  <si>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</si>
  <si>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</si>
  <si>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</si>
  <si>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</si>
  <si>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</si>
  <si>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</si>
  <si>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</si>
  <si>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</si>
  <si>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</si>
  <si>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</si>
  <si>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</si>
  <si>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</si>
  <si>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</si>
  <si>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</si>
  <si>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</si>
  <si>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</si>
  <si>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</si>
  <si>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</si>
  <si>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</si>
  <si>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</si>
  <si>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</si>
  <si>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</si>
  <si>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</si>
  <si>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</si>
  <si>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</si>
  <si>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</si>
  <si>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</si>
  <si>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</si>
  <si>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</si>
  <si>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</si>
  <si>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</si>
  <si>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</si>
  <si>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</si>
  <si>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</si>
  <si>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</si>
  <si>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</si>
  <si>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</si>
  <si>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</si>
  <si>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</si>
  <si>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</si>
  <si>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</si>
  <si>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</si>
  <si>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</si>
  <si>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</si>
  <si>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</si>
  <si>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</si>
  <si>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</si>
  <si>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</si>
  <si>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</si>
  <si>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</si>
  <si>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</si>
  <si>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</si>
  <si>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</si>
  <si>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</si>
  <si>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</si>
  <si>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</si>
  <si>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</si>
  <si>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</si>
  <si>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</si>
  <si>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</si>
  <si>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</si>
  <si>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</si>
  <si>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</si>
  <si>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</si>
  <si>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</si>
  <si>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</si>
  <si>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</si>
  <si>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</si>
  <si>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</si>
  <si>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</si>
  <si>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</si>
  <si>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</si>
  <si>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</si>
  <si>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</si>
  <si>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</si>
  <si>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</si>
  <si>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</si>
  <si>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</si>
  <si>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</si>
  <si>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</si>
  <si>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</si>
  <si>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</si>
  <si>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</si>
  <si>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</si>
  <si>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</si>
  <si>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</si>
  <si>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</si>
  <si>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</si>
  <si>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</si>
  <si>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</si>
  <si>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</si>
  <si>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</si>
  <si>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</si>
  <si>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</si>
  <si>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</si>
  <si>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</si>
  <si>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</si>
  <si>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</si>
  <si>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</si>
  <si>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</si>
  <si>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</si>
  <si>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</si>
  <si>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</si>
  <si>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</si>
  <si>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</si>
  <si>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</si>
  <si>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</si>
  <si>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</si>
  <si>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</si>
  <si>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</si>
  <si>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</si>
  <si>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</si>
  <si>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</si>
  <si>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</si>
  <si>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</si>
  <si>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</si>
  <si>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</si>
  <si>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</si>
  <si>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</si>
  <si>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</si>
  <si>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</si>
  <si>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</si>
  <si>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</si>
  <si>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</si>
  <si>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</si>
  <si>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</si>
  <si>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</si>
  <si>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</si>
  <si>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</si>
  <si>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</si>
  <si>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</si>
  <si>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</si>
  <si>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</si>
  <si>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</si>
  <si>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</si>
  <si>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</si>
  <si>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</si>
  <si>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</si>
  <si>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</si>
  <si>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</si>
  <si>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</si>
  <si>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</si>
  <si>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</si>
  <si>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</si>
  <si>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</si>
  <si>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</si>
  <si>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</si>
  <si>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</si>
  <si>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</si>
  <si>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</si>
  <si>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</si>
  <si>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</si>
  <si>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</si>
  <si>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</si>
  <si>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</si>
  <si>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</si>
  <si>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</si>
  <si>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</si>
  <si>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</si>
  <si>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</si>
  <si>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</si>
  <si>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</si>
  <si>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</si>
  <si>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</si>
  <si>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</si>
  <si>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</si>
  <si>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</si>
  <si>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</si>
  <si>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</si>
  <si>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</si>
  <si>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</si>
  <si>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</si>
  <si>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</si>
  <si>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</si>
  <si>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</si>
  <si>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</si>
  <si>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</si>
  <si>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</si>
  <si>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</si>
  <si>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</si>
  <si>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</si>
  <si>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</si>
  <si>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</si>
  <si>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</si>
  <si>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</si>
  <si>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</si>
  <si>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</si>
  <si>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</si>
  <si>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</si>
  <si>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</si>
  <si>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</si>
  <si>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</si>
  <si>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</si>
  <si>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</si>
  <si>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</si>
  <si>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</si>
  <si>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</si>
  <si>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</si>
  <si>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</si>
  <si>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</si>
  <si>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</si>
  <si>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</si>
  <si>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</si>
  <si>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</si>
  <si>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</si>
  <si>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</si>
  <si>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</si>
  <si>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</si>
  <si>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</si>
  <si>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</si>
  <si>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</si>
  <si>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</si>
  <si>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</si>
  <si>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</si>
  <si>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</si>
  <si>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</si>
  <si>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</si>
  <si>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</si>
  <si>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</si>
  <si>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</si>
  <si>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</si>
  <si>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</si>
  <si>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</si>
  <si>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</si>
  <si>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</si>
  <si>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</si>
  <si>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</si>
  <si>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</si>
  <si>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</si>
  <si>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</si>
  <si>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</si>
  <si>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</si>
  <si>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</si>
  <si>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</si>
  <si>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</si>
  <si>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</si>
  <si>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</si>
  <si>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</si>
  <si>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</si>
  <si>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</si>
  <si>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</si>
  <si>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</si>
  <si>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</si>
  <si>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</si>
  <si>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</si>
  <si>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</si>
  <si>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</si>
  <si>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</si>
  <si>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</si>
  <si>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</si>
  <si>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</si>
  <si>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</si>
  <si>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</si>
  <si>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</si>
  <si>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</si>
  <si>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</si>
  <si>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</si>
  <si>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</si>
  <si>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</si>
  <si>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</si>
  <si>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</si>
  <si>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</si>
  <si>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</si>
  <si>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</si>
  <si>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</si>
  <si>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</si>
  <si>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</si>
  <si>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</si>
  <si>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</si>
  <si>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</si>
  <si>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</si>
  <si>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</si>
  <si>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</si>
  <si>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</si>
  <si>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</si>
  <si>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</si>
  <si>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</si>
  <si>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</si>
  <si>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</si>
  <si>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</si>
  <si>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</si>
  <si>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</si>
  <si>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</si>
  <si>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</si>
  <si>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</si>
  <si>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</si>
  <si>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</si>
  <si>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</si>
  <si>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</si>
  <si>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</si>
  <si>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</si>
  <si>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</si>
  <si>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</si>
  <si>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</si>
  <si>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</si>
  <si>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</si>
  <si>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</si>
  <si>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</si>
  <si>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</si>
  <si>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</si>
  <si>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</si>
  <si>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</si>
  <si>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</si>
  <si>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</si>
  <si>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</si>
  <si>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</si>
  <si>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</si>
  <si>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</si>
  <si>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</si>
  <si>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</si>
  <si>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</si>
  <si>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</si>
  <si>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</si>
  <si>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</si>
  <si>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</si>
  <si>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</si>
  <si>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</si>
  <si>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</si>
  <si>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</si>
  <si>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</si>
  <si>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</si>
  <si>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</si>
  <si>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</si>
  <si>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</si>
  <si>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</si>
  <si>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</si>
  <si>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</si>
  <si>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</si>
  <si>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</si>
  <si>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</si>
  <si>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</si>
  <si>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</si>
  <si>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</si>
  <si>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</si>
  <si>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</si>
  <si>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</si>
  <si>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</si>
  <si>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</si>
  <si>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</si>
  <si>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</si>
  <si>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</si>
  <si>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</si>
  <si>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</si>
  <si>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</si>
  <si>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</si>
  <si>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</si>
  <si>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</si>
  <si>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</si>
  <si>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</si>
  <si>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</si>
  <si>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</si>
  <si>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</si>
  <si>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</si>
  <si>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</si>
  <si>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</si>
  <si>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</si>
  <si>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</si>
  <si>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</si>
  <si>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</si>
  <si>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</si>
  <si>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</si>
  <si>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</si>
  <si>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</si>
  <si>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</si>
  <si>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</si>
  <si>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</si>
  <si>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</si>
  <si>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</si>
  <si>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</si>
  <si>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</si>
  <si>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</si>
  <si>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</si>
  <si>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</si>
  <si>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</si>
  <si>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</si>
  <si>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</si>
  <si>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</si>
  <si>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</si>
  <si>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</si>
  <si>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</si>
  <si>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</si>
  <si>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</si>
  <si>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</si>
  <si>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</si>
  <si>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</si>
  <si>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</si>
  <si>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</si>
  <si>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</si>
  <si>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</si>
  <si>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</si>
  <si>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</si>
  <si>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</si>
  <si>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</si>
  <si>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</si>
  <si>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</si>
  <si>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</si>
  <si>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</si>
  <si>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</si>
  <si>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</si>
  <si>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</si>
  <si>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</si>
  <si>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</si>
  <si>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</si>
  <si>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</si>
  <si>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</si>
  <si>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</si>
  <si>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</si>
  <si>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</si>
  <si>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</si>
  <si>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</si>
  <si>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</si>
  <si>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</si>
  <si>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</si>
  <si>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</si>
  <si>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</si>
  <si>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</si>
  <si>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</si>
  <si>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</si>
  <si>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</si>
  <si>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</si>
  <si>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</si>
  <si>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</si>
  <si>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</si>
  <si>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</si>
  <si>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</si>
  <si>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</si>
  <si>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</si>
  <si>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</si>
  <si>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</si>
  <si>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</si>
  <si>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</si>
  <si>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</si>
  <si>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</si>
  <si>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</si>
  <si>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</si>
  <si>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</si>
  <si>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</si>
  <si>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</si>
  <si>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</si>
  <si>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</si>
  <si>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</si>
  <si>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</si>
  <si>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</si>
  <si>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</si>
  <si>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</si>
  <si>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</si>
  <si>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</si>
  <si>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</si>
  <si>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</si>
  <si>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</si>
  <si>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</si>
  <si>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</si>
  <si>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</si>
  <si>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</si>
  <si>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</si>
  <si>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</si>
  <si>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</si>
  <si>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</si>
  <si>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</si>
  <si>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</si>
  <si>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</si>
  <si>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</si>
  <si>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</si>
  <si>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</si>
  <si>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</si>
  <si>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</si>
  <si>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</si>
  <si>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</si>
  <si>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</si>
  <si>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</si>
  <si>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</si>
  <si>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</si>
  <si>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</si>
  <si>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</si>
  <si>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</si>
  <si>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</si>
  <si>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</si>
  <si>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</si>
  <si>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</si>
  <si>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</si>
  <si>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</si>
  <si>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</si>
  <si>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</si>
  <si>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</si>
  <si>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</si>
  <si>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</si>
  <si>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</si>
  <si>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</si>
  <si>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</si>
  <si>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</si>
  <si>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</si>
  <si>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</si>
  <si>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</si>
  <si>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</si>
  <si>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</si>
  <si>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</si>
  <si>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</si>
  <si>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</si>
  <si>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</si>
  <si>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</si>
  <si>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</si>
  <si>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</si>
  <si>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</si>
  <si>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</si>
  <si>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</si>
  <si>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</si>
  <si>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</si>
  <si>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</si>
  <si>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</si>
  <si>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</si>
  <si>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</si>
  <si>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</si>
  <si>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</si>
  <si>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</si>
  <si>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</si>
  <si>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</si>
  <si>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</si>
  <si>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</si>
  <si>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</si>
  <si>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</si>
  <si>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</si>
  <si>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</si>
  <si>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</si>
  <si>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</si>
  <si>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</si>
  <si>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</si>
  <si>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</si>
  <si>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</si>
  <si>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</si>
  <si>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</si>
  <si>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</si>
  <si>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</si>
  <si>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</si>
  <si>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</si>
  <si>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</si>
  <si>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</si>
  <si>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</si>
  <si>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</si>
  <si>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</si>
  <si>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</si>
  <si>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</si>
  <si>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</si>
  <si>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</si>
  <si>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</si>
  <si>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</si>
  <si>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</si>
  <si>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</si>
  <si>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</si>
  <si>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</si>
  <si>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</si>
  <si>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</si>
  <si>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</si>
  <si>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</si>
  <si>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</si>
  <si>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</si>
  <si>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</si>
  <si>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</si>
  <si>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</si>
  <si>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</si>
  <si>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</si>
  <si>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</si>
  <si>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</si>
  <si>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</si>
  <si>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</si>
  <si>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</si>
  <si>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</si>
  <si>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</si>
  <si>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</si>
  <si>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</si>
  <si>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</si>
  <si>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</si>
  <si>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</si>
  <si>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</si>
  <si>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</si>
  <si>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</si>
  <si>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</si>
  <si>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</si>
  <si>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</si>
  <si>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</si>
  <si>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</si>
  <si>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</si>
  <si>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</si>
  <si>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</si>
  <si>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</si>
  <si>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</si>
  <si>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</si>
  <si>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</si>
  <si>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</si>
  <si>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</si>
  <si>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</si>
  <si>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</si>
  <si>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</si>
  <si>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</si>
  <si>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</si>
  <si>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</si>
  <si>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</si>
  <si>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</si>
  <si>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</si>
  <si>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</si>
  <si>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</si>
  <si>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</si>
  <si>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</si>
  <si>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</si>
  <si>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</si>
  <si>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</si>
  <si>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</si>
  <si>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</si>
  <si>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</si>
  <si>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</si>
  <si>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</si>
  <si>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</si>
  <si>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</si>
  <si>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</si>
  <si>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</si>
  <si>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</si>
  <si>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</si>
  <si>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</si>
  <si>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</si>
  <si>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</si>
  <si>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</si>
  <si>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</si>
  <si>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</si>
  <si>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</si>
  <si>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</si>
  <si>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</si>
  <si>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</si>
  <si>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</si>
  <si>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</si>
  <si>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</si>
  <si>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</si>
  <si>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</si>
  <si>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</si>
  <si>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</si>
  <si>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</si>
  <si>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</si>
  <si>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</si>
  <si>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</si>
  <si>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</si>
  <si>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</si>
  <si>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</si>
  <si>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</si>
  <si>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</si>
  <si>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</si>
  <si>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</si>
  <si>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</si>
  <si>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</si>
  <si>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</si>
  <si>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</si>
  <si>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</si>
  <si>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</si>
  <si>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</si>
  <si>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</si>
  <si>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</si>
  <si>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</si>
  <si>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</si>
  <si>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</si>
  <si>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</si>
  <si>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</si>
  <si>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</si>
  <si>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</si>
  <si>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</si>
  <si>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</si>
  <si>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</si>
  <si>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</si>
  <si>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</si>
  <si>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</si>
  <si>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</si>
  <si>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</si>
  <si>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</si>
  <si>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</si>
  <si>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</si>
  <si>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</si>
  <si>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</si>
  <si>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</si>
  <si>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</si>
  <si>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</si>
  <si>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</si>
  <si>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</si>
  <si>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</si>
  <si>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</si>
  <si>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</si>
  <si>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</si>
  <si>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</si>
  <si>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</si>
  <si>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</si>
  <si>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</si>
  <si>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</si>
  <si>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</si>
  <si>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</si>
  <si>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</si>
  <si>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</si>
  <si>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</si>
  <si>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</si>
  <si>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</si>
  <si>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</si>
  <si>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</si>
  <si>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</si>
  <si>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</si>
  <si>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</si>
  <si>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</si>
  <si>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</si>
  <si>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</si>
  <si>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</si>
  <si>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</si>
  <si>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</si>
  <si>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</si>
  <si>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</si>
  <si>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</si>
  <si>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</si>
  <si>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</si>
  <si>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</si>
  <si>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</si>
  <si>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</si>
  <si>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</si>
  <si>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</si>
  <si>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</si>
  <si>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</si>
  <si>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</si>
  <si>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</si>
  <si>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</si>
  <si>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</si>
  <si>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</si>
  <si>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</si>
  <si>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</si>
  <si>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</si>
  <si>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</si>
  <si>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</si>
  <si>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</si>
  <si>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</si>
  <si>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</si>
  <si>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</si>
  <si>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</si>
  <si>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</si>
  <si>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</si>
  <si>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</si>
  <si>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</si>
  <si>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</si>
  <si>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</si>
  <si>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</si>
  <si>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</si>
  <si>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</si>
  <si>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</si>
  <si>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</si>
  <si>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</si>
  <si>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</si>
  <si>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</si>
  <si>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</si>
  <si>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</si>
  <si>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</si>
  <si>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</si>
  <si>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</si>
  <si>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</si>
  <si>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</si>
  <si>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</si>
  <si>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</si>
  <si>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</si>
  <si>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</si>
  <si>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</si>
  <si>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</si>
  <si>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</si>
  <si>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</si>
  <si>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</si>
  <si>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</si>
  <si>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</si>
  <si>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</si>
  <si>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</si>
  <si>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</si>
  <si>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</si>
  <si>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</si>
  <si>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</si>
  <si>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</si>
  <si>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</si>
  <si>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</si>
  <si>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</si>
  <si>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</si>
  <si>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</si>
  <si>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</si>
  <si>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</si>
  <si>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</si>
  <si>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</si>
  <si>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</si>
  <si>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</si>
  <si>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</si>
  <si>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</si>
  <si>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</si>
  <si>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</si>
  <si>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</si>
  <si>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</si>
  <si>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</si>
  <si>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</si>
  <si>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</si>
  <si>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</si>
  <si>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</si>
  <si>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</si>
  <si>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</si>
  <si>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</si>
  <si>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</si>
  <si>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</si>
  <si>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</si>
  <si>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</si>
  <si>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</si>
  <si>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</si>
  <si>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</si>
  <si>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</si>
  <si>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</si>
  <si>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</si>
  <si>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</si>
  <si>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</si>
  <si>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</si>
  <si>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</si>
  <si>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</si>
  <si>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</si>
  <si>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</si>
  <si>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</si>
  <si>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</si>
  <si>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</si>
  <si>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</si>
  <si>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</si>
  <si>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</si>
  <si>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</si>
  <si>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</si>
  <si>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</si>
  <si>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</si>
  <si>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</si>
  <si>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</si>
  <si>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</si>
  <si>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</si>
  <si>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</si>
  <si>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</si>
  <si>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</si>
  <si>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</si>
  <si>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</si>
  <si>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</si>
  <si>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</si>
  <si>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</si>
  <si>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</si>
  <si>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</si>
  <si>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</si>
  <si>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</si>
  <si>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</si>
  <si>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</si>
  <si>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</si>
  <si>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</si>
  <si>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</si>
  <si>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</si>
  <si>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</si>
  <si>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</si>
  <si>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</si>
  <si>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</si>
  <si>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</si>
  <si>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</si>
  <si>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</si>
  <si>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</si>
  <si>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</si>
  <si>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</si>
  <si>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</si>
  <si>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</si>
  <si>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</si>
  <si>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</si>
  <si>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</si>
  <si>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</si>
  <si>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</si>
  <si>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</si>
  <si>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</si>
  <si>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</si>
  <si>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</si>
  <si>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</si>
  <si>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</si>
  <si>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</si>
  <si>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</si>
  <si>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</si>
  <si>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</si>
  <si>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</si>
  <si>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</si>
  <si>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</si>
  <si>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</si>
  <si>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</si>
  <si>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</si>
  <si>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</si>
  <si>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</si>
  <si>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</si>
  <si>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</si>
  <si>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</si>
  <si>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</si>
  <si>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</si>
  <si>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</si>
  <si>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</si>
  <si>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</si>
  <si>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</si>
  <si>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</si>
  <si>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</si>
  <si>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</si>
  <si>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</si>
  <si>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</si>
  <si>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</si>
  <si>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</si>
  <si>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</si>
  <si>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</si>
  <si>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</si>
  <si>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</si>
  <si>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</si>
  <si>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</si>
  <si>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</si>
  <si>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</si>
  <si>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</si>
  <si>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</si>
  <si>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</si>
  <si>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</si>
  <si>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</si>
  <si>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</si>
  <si>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</si>
  <si>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</si>
  <si>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</si>
  <si>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</si>
  <si>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</si>
  <si>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</si>
  <si>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</si>
  <si>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</si>
  <si>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</si>
  <si>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</si>
  <si>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</si>
  <si>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</si>
  <si>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</si>
  <si>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</si>
  <si>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</si>
  <si>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</si>
  <si>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</si>
  <si>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</si>
  <si>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</si>
  <si>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</si>
  <si>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</si>
  <si>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</si>
  <si>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</si>
  <si>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</si>
  <si>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</si>
  <si>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</si>
  <si>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</si>
  <si>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</si>
  <si>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</si>
  <si>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</si>
  <si>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</si>
  <si>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</si>
  <si>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</si>
  <si>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</si>
  <si>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</si>
  <si>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</si>
  <si>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</si>
  <si>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</si>
  <si>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</si>
  <si>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</si>
  <si>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</si>
  <si>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</si>
  <si>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</si>
  <si>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</si>
  <si>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</si>
  <si>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</si>
  <si>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</si>
  <si>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</si>
  <si>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</si>
  <si>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</si>
  <si>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</si>
  <si>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</si>
  <si>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</si>
  <si>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</si>
  <si>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</si>
  <si>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</si>
  <si>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</si>
  <si>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</si>
  <si>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</si>
  <si>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</si>
  <si>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</si>
  <si>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</si>
  <si>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</si>
  <si>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</si>
  <si>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</si>
  <si>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</si>
  <si>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</si>
  <si>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</si>
  <si>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</si>
  <si>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</si>
  <si>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</si>
  <si>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</si>
  <si>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</si>
  <si>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</si>
  <si>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</si>
  <si>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</si>
  <si>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</si>
  <si>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</si>
  <si>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</si>
  <si>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</si>
  <si>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</si>
  <si>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</si>
  <si>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</si>
  <si>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</si>
  <si>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</si>
  <si>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</si>
  <si>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</si>
  <si>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</si>
  <si>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</si>
  <si>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</si>
  <si>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</si>
  <si>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</si>
  <si>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</si>
  <si>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</si>
  <si>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</si>
  <si>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</si>
  <si>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</si>
  <si>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</si>
  <si>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</si>
  <si>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</si>
  <si>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</si>
  <si>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</si>
  <si>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</si>
  <si>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</si>
  <si>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</si>
  <si>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</si>
  <si>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</si>
  <si>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</si>
  <si>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</si>
  <si>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</si>
  <si>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</si>
  <si>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</si>
  <si>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</si>
  <si>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</si>
  <si>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</si>
  <si>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</si>
  <si>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</si>
  <si>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</si>
  <si>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</si>
  <si>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</si>
  <si>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</si>
  <si>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</si>
  <si>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</si>
  <si>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</si>
  <si>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</si>
  <si>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</si>
  <si>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</si>
  <si>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</si>
  <si>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</si>
  <si>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</si>
  <si>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</si>
  <si>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</si>
  <si>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</si>
  <si>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</si>
  <si>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</si>
  <si>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</si>
  <si>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</si>
  <si>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</si>
  <si>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</si>
  <si>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</si>
  <si>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</si>
  <si>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</si>
  <si>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</si>
  <si>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</si>
  <si>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</si>
  <si>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</si>
  <si>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</si>
  <si>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</si>
  <si>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</si>
  <si>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</si>
  <si>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</si>
  <si>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</si>
  <si>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</si>
  <si>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</si>
  <si>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</si>
  <si>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</si>
  <si>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</si>
  <si>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</si>
  <si>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</si>
  <si>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</si>
  <si>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</si>
  <si>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</si>
  <si>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</si>
  <si>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</si>
  <si>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</si>
  <si>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</si>
  <si>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</si>
  <si>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</si>
  <si>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</si>
  <si>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</si>
  <si>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</si>
  <si>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</si>
  <si>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</si>
  <si>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</si>
  <si>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</si>
  <si>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</si>
  <si>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</si>
  <si>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</si>
  <si>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</si>
  <si>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</si>
  <si>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</si>
  <si>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</si>
  <si>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</si>
  <si>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</si>
  <si>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</si>
  <si>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</si>
  <si>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</si>
  <si>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</si>
  <si>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</si>
  <si>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</si>
  <si>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</si>
  <si>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</si>
  <si>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</si>
  <si>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</si>
  <si>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</si>
  <si>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</si>
  <si>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</si>
  <si>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</si>
  <si>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</si>
  <si>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</si>
  <si>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</si>
  <si>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</si>
  <si>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</si>
  <si>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</si>
  <si>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</si>
  <si>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</si>
  <si>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</si>
  <si>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</si>
  <si>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</si>
  <si>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</si>
  <si>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</si>
  <si>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</si>
  <si>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</si>
  <si>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</si>
  <si>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</si>
  <si>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</si>
  <si>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</si>
  <si>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</si>
  <si>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</si>
  <si>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</si>
  <si>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</si>
  <si>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</si>
  <si>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</si>
  <si>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</si>
  <si>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</si>
  <si>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</si>
  <si>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</si>
  <si>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</si>
  <si>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</si>
  <si>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</si>
  <si>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</si>
  <si>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</si>
  <si>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</si>
  <si>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</si>
  <si>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</si>
  <si>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</si>
  <si>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</si>
  <si>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</si>
  <si>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</si>
  <si>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</si>
  <si>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</si>
  <si>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</si>
  <si>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</si>
  <si>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</si>
  <si>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</si>
  <si>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</si>
  <si>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</si>
  <si>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</si>
  <si>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</si>
  <si>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</si>
  <si>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</si>
  <si>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</si>
  <si>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</si>
  <si>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</si>
  <si>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</si>
  <si>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</si>
  <si>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</si>
  <si>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</si>
  <si>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</si>
  <si>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</si>
  <si>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</si>
  <si>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</si>
  <si>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</si>
  <si>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</si>
  <si>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</si>
  <si>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</si>
  <si>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</si>
  <si>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</si>
  <si>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</si>
  <si>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</si>
  <si>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</si>
  <si>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</si>
  <si>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</si>
  <si>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</si>
  <si>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</si>
  <si>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</si>
  <si>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</si>
  <si>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</si>
  <si>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</si>
  <si>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</si>
  <si>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</si>
  <si>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</si>
  <si>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</si>
  <si>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</si>
  <si>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</si>
  <si>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</si>
  <si>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</si>
  <si>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</si>
  <si>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</si>
  <si>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</si>
  <si>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</si>
  <si>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</si>
  <si>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</si>
  <si>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</si>
  <si>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</si>
  <si>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</si>
  <si>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</si>
  <si>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</si>
  <si>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</si>
  <si>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</si>
  <si>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</si>
  <si>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</si>
  <si>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</si>
  <si>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</si>
  <si>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</si>
  <si>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</si>
  <si>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</si>
  <si>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</si>
  <si>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</si>
  <si>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</si>
  <si>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</si>
  <si>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</si>
  <si>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</si>
  <si>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</si>
  <si>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</si>
  <si>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</si>
  <si>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</si>
  <si>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</si>
  <si>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</si>
  <si>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</si>
  <si>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</si>
  <si>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</si>
  <si>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</si>
  <si>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</si>
  <si>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</si>
  <si>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</si>
  <si>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</si>
  <si>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</si>
  <si>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</si>
  <si>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</si>
  <si>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</si>
  <si>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</si>
  <si>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</si>
  <si>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</si>
  <si>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</si>
  <si>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</si>
  <si>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</si>
  <si>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</si>
  <si>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</si>
  <si>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</si>
  <si>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</si>
  <si>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</si>
  <si>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</si>
  <si>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</si>
  <si>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</si>
  <si>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</si>
  <si>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</si>
  <si>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</si>
  <si>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</si>
  <si>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</si>
  <si>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</si>
  <si>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</si>
  <si>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</si>
  <si>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</si>
  <si>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</si>
  <si>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</si>
  <si>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</si>
  <si>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</si>
  <si>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</si>
  <si>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</si>
  <si>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</si>
  <si>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</si>
  <si>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</si>
  <si>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</si>
  <si>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</si>
  <si>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</si>
  <si>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</si>
  <si>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</si>
  <si>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</si>
  <si>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</si>
  <si>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</si>
  <si>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</si>
  <si>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</si>
  <si>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</si>
  <si>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</si>
  <si>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</si>
  <si>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</si>
  <si>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</si>
  <si>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</si>
  <si>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</si>
  <si>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</si>
  <si>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</si>
  <si>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</si>
  <si>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</si>
  <si>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</si>
  <si>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</si>
  <si>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</si>
  <si>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</si>
  <si>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</si>
  <si>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</si>
  <si>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</si>
  <si>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</si>
  <si>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</si>
  <si>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</si>
  <si>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</si>
  <si>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</si>
  <si>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</si>
  <si>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</si>
  <si>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</si>
  <si>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</si>
  <si>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</si>
  <si>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</si>
  <si>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</si>
  <si>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</si>
  <si>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</si>
  <si>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</si>
  <si>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</si>
  <si>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</si>
  <si>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</si>
  <si>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</si>
  <si>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</si>
  <si>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</si>
  <si>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</si>
  <si>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</si>
  <si>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</si>
  <si>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</si>
  <si>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</si>
  <si>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</si>
  <si>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</si>
  <si>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</si>
  <si>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</si>
  <si>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</si>
  <si>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</si>
  <si>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</si>
  <si>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</si>
  <si>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</si>
  <si>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</si>
  <si>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</si>
  <si>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</si>
  <si>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</si>
  <si>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</si>
  <si>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</si>
  <si>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</si>
  <si>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</si>
  <si>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</si>
  <si>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</si>
  <si>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</si>
  <si>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</si>
  <si>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</si>
  <si>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</si>
  <si>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</si>
  <si>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</si>
  <si>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</si>
  <si>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</si>
  <si>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</si>
  <si>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</si>
  <si>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</si>
  <si>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</si>
  <si>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</si>
  <si>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</si>
  <si>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</si>
  <si>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</si>
  <si>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</si>
  <si>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</si>
  <si>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</si>
  <si>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</si>
  <si>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</si>
  <si>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</si>
  <si>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</si>
  <si>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</si>
  <si>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</si>
  <si>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</si>
  <si>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</si>
  <si>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</si>
  <si>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</si>
  <si>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</si>
  <si>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</si>
  <si>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</si>
  <si>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</si>
  <si>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</si>
  <si>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</si>
  <si>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</si>
  <si>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</si>
  <si>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</si>
  <si>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</si>
  <si>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</si>
  <si>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</si>
  <si>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</si>
  <si>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</si>
  <si>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</si>
  <si>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</si>
  <si>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</si>
  <si>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</si>
  <si>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</si>
  <si>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</si>
  <si>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</si>
  <si>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</si>
  <si>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</si>
  <si>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</si>
  <si>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</si>
  <si>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</si>
  <si>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</si>
  <si>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</si>
  <si>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</si>
  <si>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</si>
  <si>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</si>
  <si>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</si>
  <si>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</si>
  <si>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</si>
  <si>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</si>
  <si>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</si>
  <si>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</si>
  <si>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</si>
  <si>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</si>
  <si>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</si>
  <si>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</si>
  <si>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</si>
  <si>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</si>
  <si>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</si>
  <si>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</si>
  <si>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</si>
  <si>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</si>
  <si>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</si>
  <si>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</si>
  <si>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</si>
  <si>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</si>
  <si>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</si>
  <si>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</si>
  <si>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</si>
  <si>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</si>
  <si>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</si>
  <si>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</si>
  <si>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</si>
  <si>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</si>
  <si>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</si>
  <si>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</si>
  <si>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</si>
  <si>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</si>
  <si>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</si>
  <si>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</si>
  <si>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</si>
  <si>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</si>
  <si>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</si>
  <si>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</si>
  <si>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</si>
  <si>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</si>
  <si>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</si>
  <si>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</si>
  <si>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</si>
  <si>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</si>
  <si>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</si>
  <si>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</si>
  <si>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</si>
  <si>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</si>
  <si>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</si>
  <si>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</si>
  <si>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</si>
  <si>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</si>
  <si>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</si>
  <si>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</si>
  <si>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</si>
  <si>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</si>
  <si>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</si>
  <si>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</si>
  <si>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</si>
  <si>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</si>
  <si>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</si>
  <si>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</si>
  <si>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</si>
  <si>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</si>
  <si>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</si>
  <si>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</si>
  <si>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</si>
  <si>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</si>
  <si>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</si>
  <si>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</si>
  <si>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</si>
  <si>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</si>
  <si>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</si>
  <si>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</si>
  <si>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</si>
  <si>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</si>
  <si>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</si>
  <si>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</si>
  <si>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</si>
  <si>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</si>
  <si>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</si>
  <si>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</si>
  <si>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</si>
  <si>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</si>
  <si>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</si>
  <si>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</si>
  <si>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</si>
  <si>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</si>
  <si>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</si>
  <si>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</si>
  <si>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</si>
  <si>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</si>
  <si>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</si>
  <si>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</si>
  <si>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</si>
  <si>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</si>
  <si>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</si>
  <si>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</si>
  <si>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</si>
  <si>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</si>
  <si>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</si>
  <si>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</si>
  <si>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</si>
  <si>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</si>
  <si>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</si>
  <si>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</si>
  <si>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</si>
  <si>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</si>
  <si>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</si>
  <si>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</si>
  <si>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</si>
  <si>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</si>
  <si>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</si>
  <si>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</si>
  <si>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</si>
  <si>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</si>
  <si>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</si>
  <si>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</si>
  <si>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</si>
  <si>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</si>
  <si>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</si>
  <si>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</si>
  <si>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</si>
  <si>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</si>
  <si>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</si>
  <si>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</si>
  <si>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</si>
  <si>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</si>
  <si>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</si>
  <si>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</si>
  <si>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</si>
  <si>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</si>
  <si>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</si>
  <si>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</si>
  <si>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</si>
  <si>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</si>
  <si>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</si>
  <si>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</si>
  <si>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</si>
  <si>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</si>
  <si>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</si>
  <si>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</si>
  <si>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</si>
  <si>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</si>
  <si>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</si>
  <si>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</si>
  <si>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</si>
  <si>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</si>
  <si>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</si>
  <si>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</si>
  <si>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</si>
  <si>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</si>
  <si>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</si>
  <si>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</si>
  <si>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</si>
  <si>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</si>
  <si>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</si>
  <si>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</si>
  <si>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</si>
  <si>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</si>
  <si>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</si>
  <si>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</si>
  <si>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</si>
  <si>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</si>
  <si>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</si>
  <si>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</si>
  <si>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</si>
  <si>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</si>
  <si>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</si>
  <si>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</si>
  <si>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</si>
  <si>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</si>
  <si>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</si>
  <si>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</si>
  <si>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</si>
  <si>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</si>
  <si>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</si>
  <si>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</si>
  <si>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</si>
  <si>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</si>
  <si>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</si>
  <si>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</si>
  <si>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</si>
  <si>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</si>
  <si>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</si>
  <si>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</si>
  <si>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</si>
  <si>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</si>
  <si>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</si>
  <si>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</si>
  <si>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</si>
  <si>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</si>
  <si>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</si>
  <si>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</si>
  <si>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</si>
  <si>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</si>
  <si>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</si>
  <si>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</si>
  <si>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</si>
  <si>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</si>
  <si>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</si>
  <si>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</si>
  <si>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</si>
  <si>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</si>
  <si>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</si>
  <si>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</si>
  <si>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</si>
  <si>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</si>
  <si>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</si>
  <si>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</si>
  <si>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</si>
  <si>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</si>
  <si>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</si>
  <si>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</si>
  <si>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</si>
  <si>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</si>
  <si>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</si>
  <si>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</si>
  <si>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</si>
  <si>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</si>
  <si>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</si>
  <si>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</si>
  <si>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</si>
  <si>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</si>
  <si>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</si>
  <si>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</si>
  <si>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</si>
  <si>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</si>
  <si>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</si>
  <si>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</si>
  <si>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</si>
  <si>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</si>
  <si>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</si>
  <si>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</si>
  <si>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</si>
  <si>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</si>
  <si>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</si>
  <si>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</si>
  <si>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</si>
  <si>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</si>
  <si>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</si>
  <si>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</si>
  <si>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</si>
  <si>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</si>
  <si>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</si>
  <si>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</si>
  <si>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</si>
  <si>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</si>
  <si>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</si>
  <si>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</si>
  <si>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</si>
  <si>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</si>
  <si>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</si>
  <si>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</si>
  <si>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</si>
  <si>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</si>
  <si>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</si>
  <si>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</si>
  <si>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</si>
  <si>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</si>
  <si>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</si>
  <si>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</si>
  <si>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</si>
  <si>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</si>
  <si>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</si>
  <si>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</si>
  <si>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</si>
  <si>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</si>
  <si>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</si>
  <si>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</si>
  <si>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</si>
  <si>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</si>
  <si>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</si>
  <si>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</si>
  <si>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</si>
  <si>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</si>
  <si>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</si>
  <si>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</si>
  <si>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</si>
  <si>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</si>
  <si>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</si>
  <si>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</si>
  <si>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</si>
  <si>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</si>
  <si>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</si>
  <si>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</si>
  <si>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</si>
  <si>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</si>
  <si>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</si>
  <si>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</si>
  <si>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</si>
  <si>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</si>
  <si>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</si>
  <si>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</si>
  <si>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</si>
  <si>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</si>
  <si>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</si>
  <si>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</si>
  <si>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</si>
  <si>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</si>
  <si>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</si>
  <si>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</si>
  <si>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</si>
  <si>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</si>
  <si>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</si>
  <si>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</si>
  <si>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</si>
  <si>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</si>
  <si>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</si>
  <si>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</si>
  <si>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</si>
  <si>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</si>
  <si>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</si>
  <si>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</si>
  <si>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</si>
  <si>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</si>
  <si>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</si>
  <si>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</si>
  <si>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</si>
  <si>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</si>
  <si>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</si>
  <si>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</si>
  <si>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</si>
  <si>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</si>
  <si>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</si>
  <si>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</si>
  <si>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</si>
  <si>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</si>
  <si>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</si>
  <si>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</si>
  <si>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</si>
  <si>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</si>
  <si>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</si>
  <si>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</si>
  <si>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</si>
  <si>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</si>
  <si>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</si>
  <si>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</si>
  <si>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</si>
  <si>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</si>
  <si>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</si>
  <si>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</si>
  <si>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</si>
  <si>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</si>
  <si>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</si>
  <si>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</si>
  <si>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</si>
  <si>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</si>
  <si>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</si>
  <si>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</si>
  <si>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</si>
  <si>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</si>
  <si>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</si>
  <si>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</si>
  <si>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</si>
  <si>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</si>
  <si>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</si>
  <si>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</si>
  <si>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</si>
  <si>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</si>
  <si>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</si>
  <si>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</si>
  <si>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</si>
  <si>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</si>
  <si>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</si>
  <si>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</si>
  <si>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</si>
  <si>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</si>
  <si>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</si>
  <si>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</si>
  <si>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</si>
  <si>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</si>
  <si>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</si>
  <si>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</si>
  <si>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</si>
  <si>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</si>
  <si>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</si>
  <si>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</si>
  <si>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</si>
  <si>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</si>
  <si>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</si>
  <si>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</si>
  <si>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</si>
  <si>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</si>
  <si>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</si>
  <si>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</si>
  <si>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</si>
  <si>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</si>
  <si>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</si>
  <si>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</si>
  <si>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</si>
  <si>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</si>
  <si>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</si>
  <si>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</si>
  <si>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</si>
  <si>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</si>
  <si>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</si>
  <si>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</si>
  <si>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</si>
  <si>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</si>
  <si>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</si>
  <si>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</si>
  <si>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</si>
  <si>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</si>
  <si>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</si>
  <si>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</si>
  <si>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</si>
  <si>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</si>
  <si>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</si>
  <si>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</si>
  <si>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</si>
  <si>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</si>
  <si>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</si>
  <si>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</si>
  <si>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</si>
  <si>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</si>
  <si>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</si>
  <si>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</si>
  <si>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</si>
  <si>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</si>
  <si>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</si>
  <si>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</si>
  <si>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</si>
  <si>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</si>
  <si>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</si>
  <si>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</si>
  <si>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</si>
  <si>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</si>
  <si>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</si>
  <si>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</si>
  <si>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</si>
  <si>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</si>
  <si>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</si>
  <si>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</si>
  <si>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</si>
  <si>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</si>
  <si>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</si>
  <si>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</si>
  <si>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</si>
  <si>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</si>
  <si>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</si>
  <si>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</si>
  <si>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</si>
  <si>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</si>
  <si>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</si>
  <si>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</si>
  <si>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</si>
  <si>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</si>
  <si>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</si>
  <si>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</si>
  <si>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</si>
  <si>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</si>
  <si>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</si>
  <si>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</si>
  <si>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</si>
  <si>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</si>
  <si>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</si>
  <si>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</si>
  <si>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</si>
  <si>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</si>
  <si>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</si>
  <si>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</si>
  <si>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</si>
  <si>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</si>
  <si>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</si>
  <si>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</si>
  <si>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</si>
  <si>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</si>
  <si>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</si>
  <si>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</si>
  <si>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</si>
  <si>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</si>
  <si>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</si>
  <si>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</si>
  <si>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</si>
  <si>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</si>
  <si>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</si>
  <si>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</si>
  <si>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</si>
  <si>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</si>
  <si>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</si>
  <si>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</si>
  <si>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</si>
  <si>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</si>
  <si>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</si>
  <si>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</si>
  <si>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</si>
  <si>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</si>
  <si>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</si>
  <si>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</si>
  <si>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</si>
  <si>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</si>
  <si>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</si>
  <si>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</si>
  <si>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</si>
  <si>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</si>
  <si>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</si>
  <si>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</si>
  <si>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</si>
  <si>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</si>
  <si>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</si>
  <si>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</si>
  <si>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</si>
  <si>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</si>
  <si>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</si>
  <si>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</si>
  <si>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</si>
  <si>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</si>
  <si>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</si>
  <si>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</si>
  <si>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</si>
  <si>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</si>
  <si>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</si>
  <si>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</si>
  <si>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</si>
  <si>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</si>
  <si>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</si>
  <si>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</si>
  <si>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</si>
  <si>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</si>
  <si>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</si>
  <si>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</si>
  <si>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</si>
  <si>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</si>
  <si>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</si>
  <si>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</si>
  <si>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</si>
  <si>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</si>
  <si>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</si>
  <si>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</si>
  <si>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</si>
  <si>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</si>
  <si>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</si>
  <si>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</si>
  <si>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</si>
  <si>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</si>
  <si>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</si>
  <si>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</si>
  <si>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</si>
  <si>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</si>
  <si>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</si>
  <si>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</si>
  <si>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</si>
  <si>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</si>
  <si>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</si>
  <si>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</si>
  <si>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</si>
  <si>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</si>
  <si>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</si>
  <si>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</si>
  <si>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</si>
  <si>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</si>
  <si>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</si>
  <si>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</si>
  <si>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</si>
  <si>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</si>
  <si>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</si>
  <si>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</si>
  <si>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</si>
  <si>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</si>
  <si>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</si>
  <si>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</si>
  <si>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</si>
  <si>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</si>
  <si>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</si>
  <si>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</si>
  <si>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</si>
  <si>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</si>
  <si>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</si>
  <si>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</si>
  <si>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</si>
  <si>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</si>
  <si>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</si>
  <si>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</si>
  <si>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</si>
  <si>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</si>
  <si>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</si>
  <si>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</si>
  <si>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</si>
  <si>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</si>
  <si>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</si>
  <si>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</si>
  <si>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</si>
  <si>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</si>
  <si>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</si>
  <si>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</si>
  <si>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</si>
  <si>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</si>
  <si>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</si>
  <si>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</si>
  <si>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</si>
  <si>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</si>
  <si>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</si>
  <si>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</si>
  <si>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</si>
  <si>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</si>
  <si>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</si>
  <si>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</si>
  <si>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</si>
  <si>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</si>
  <si>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</si>
  <si>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</si>
  <si>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</si>
  <si>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</si>
  <si>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</si>
  <si>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</si>
  <si>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</si>
  <si>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</si>
  <si>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</si>
  <si>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</si>
  <si>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</si>
  <si>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</si>
  <si>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</si>
  <si>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</si>
  <si>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</si>
  <si>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</si>
  <si>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</si>
  <si>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</si>
  <si>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</si>
  <si>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</si>
  <si>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</si>
  <si>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</si>
  <si>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</si>
  <si>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</si>
  <si>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</si>
  <si>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</si>
  <si>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</si>
  <si>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</si>
  <si>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</si>
  <si>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</si>
  <si>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</si>
  <si>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</si>
  <si>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</si>
  <si>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</si>
  <si>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</si>
  <si>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</si>
  <si>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</si>
  <si>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</si>
  <si>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</si>
  <si>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</si>
  <si>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</si>
  <si>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</si>
  <si>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</si>
  <si>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</si>
  <si>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</si>
  <si>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</si>
  <si>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</si>
  <si>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</si>
  <si>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</si>
  <si>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</si>
  <si>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</si>
  <si>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</si>
  <si>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</si>
  <si>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</si>
  <si>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</si>
  <si>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</si>
  <si>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</si>
  <si>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</si>
  <si>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</si>
  <si>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</si>
  <si>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</si>
  <si>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</si>
  <si>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</si>
  <si>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</si>
  <si>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</si>
  <si>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</si>
  <si>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</si>
  <si>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</si>
  <si>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</si>
  <si>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</si>
  <si>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</si>
  <si>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</si>
  <si>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</si>
  <si>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</si>
  <si>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</si>
  <si>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</si>
  <si>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</si>
  <si>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</si>
  <si>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</si>
  <si>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</si>
  <si>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</si>
  <si>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</si>
  <si>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</si>
  <si>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</si>
  <si>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</si>
  <si>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</si>
  <si>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</si>
  <si>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</si>
  <si>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</si>
  <si>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</si>
  <si>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</si>
  <si>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</si>
  <si>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</si>
  <si>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</si>
  <si>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</si>
  <si>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</si>
  <si>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</si>
  <si>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</si>
  <si>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</si>
  <si>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</si>
  <si>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</si>
  <si>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</si>
  <si>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</si>
  <si>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</si>
  <si>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</si>
  <si>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</si>
  <si>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</si>
  <si>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</si>
  <si>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</si>
  <si>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</si>
  <si>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</si>
  <si>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</si>
  <si>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</si>
  <si>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</si>
  <si>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</si>
  <si>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</si>
  <si>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</si>
  <si>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</si>
  <si>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</si>
  <si>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</si>
  <si>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</si>
  <si>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</si>
  <si>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</si>
  <si>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</si>
  <si>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</si>
  <si>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</si>
  <si>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</si>
  <si>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</si>
  <si>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</si>
  <si>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</si>
  <si>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</si>
  <si>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</si>
  <si>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</si>
  <si>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</si>
  <si>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</si>
  <si>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</si>
  <si>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</si>
  <si>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</si>
  <si>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</si>
  <si>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</si>
  <si>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</si>
  <si>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</si>
  <si>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</si>
  <si>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</si>
  <si>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</si>
  <si>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</si>
  <si>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</si>
  <si>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</si>
  <si>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</si>
  <si>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</si>
  <si>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</si>
  <si>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</si>
  <si>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</si>
  <si>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</si>
  <si>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</si>
  <si>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</si>
  <si>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</si>
  <si>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</si>
  <si>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</si>
  <si>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</si>
  <si>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</si>
  <si>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</si>
  <si>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</si>
  <si>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</si>
  <si>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</si>
  <si>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</si>
  <si>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</si>
  <si>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</si>
  <si>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</si>
  <si>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</si>
  <si>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</si>
  <si>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</si>
  <si>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</si>
  <si>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</si>
  <si>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</si>
  <si>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</si>
  <si>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</si>
  <si>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</si>
  <si>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</si>
  <si>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</si>
  <si>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</si>
  <si>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</si>
  <si>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</si>
  <si>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</si>
  <si>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</si>
  <si>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</si>
  <si>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</si>
  <si>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</si>
  <si>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</si>
  <si>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</si>
  <si>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</si>
  <si>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</si>
  <si>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</si>
  <si>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</si>
  <si>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</si>
  <si>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</si>
  <si>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</si>
  <si>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</si>
  <si>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</si>
  <si>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</si>
  <si>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</si>
  <si>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</si>
  <si>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</si>
  <si>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</si>
  <si>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</si>
  <si>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</si>
  <si>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</si>
  <si>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</si>
  <si>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</si>
  <si>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</si>
  <si>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</si>
  <si>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</si>
  <si>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</si>
  <si>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</si>
  <si>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</si>
  <si>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</si>
  <si>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</si>
  <si>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</si>
  <si>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</si>
  <si>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</si>
  <si>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</si>
  <si>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</si>
  <si>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</si>
  <si>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</si>
  <si>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</si>
  <si>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</si>
  <si>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</si>
  <si>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</si>
  <si>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</si>
  <si>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</si>
  <si>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</si>
  <si>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</si>
  <si>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</si>
  <si>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</si>
  <si>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</si>
  <si>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</si>
  <si>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</si>
  <si>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</si>
  <si>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</si>
  <si>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</si>
  <si>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</si>
  <si>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</si>
  <si>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</si>
  <si>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</si>
  <si>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</si>
  <si>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</si>
  <si>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</si>
  <si>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</si>
  <si>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</si>
  <si>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</si>
  <si>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</si>
  <si>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</si>
  <si>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</si>
  <si>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</si>
  <si>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</si>
  <si>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</si>
  <si>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</si>
  <si>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</si>
  <si>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</si>
  <si>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</si>
  <si>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</si>
  <si>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</si>
  <si>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</si>
  <si>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</si>
  <si>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</si>
  <si>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</si>
  <si>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</si>
  <si>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</si>
  <si>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</si>
  <si>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</si>
  <si>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</si>
  <si>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</si>
  <si>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</si>
  <si>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</si>
  <si>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</si>
  <si>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</si>
  <si>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</si>
  <si>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</si>
  <si>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</si>
  <si>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</si>
  <si>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</si>
  <si>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</si>
  <si>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</si>
  <si>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</si>
  <si>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</si>
  <si>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</si>
  <si>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</si>
  <si>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</si>
  <si>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</si>
  <si>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</si>
  <si>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</si>
  <si>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</si>
  <si>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</si>
  <si>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</si>
  <si>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</si>
  <si>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</si>
  <si>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</si>
  <si>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</si>
  <si>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</si>
  <si>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</si>
  <si>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</si>
  <si>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</si>
  <si>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</si>
  <si>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</si>
  <si>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</si>
  <si>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</si>
  <si>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</si>
  <si>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</si>
  <si>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</si>
  <si>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</si>
  <si>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</si>
  <si>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</si>
  <si>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</si>
  <si>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</si>
  <si>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</si>
  <si>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</si>
  <si>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</si>
  <si>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</si>
  <si>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</si>
  <si>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</si>
  <si>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</si>
  <si>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</si>
  <si>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</si>
  <si>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</si>
  <si>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</si>
  <si>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</si>
  <si>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</si>
  <si>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</si>
  <si>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</si>
  <si>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</si>
  <si>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</si>
  <si>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</si>
  <si>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</si>
  <si>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</si>
  <si>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</si>
  <si>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</si>
  <si>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</si>
  <si>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</si>
  <si>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</si>
  <si>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</si>
  <si>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</si>
  <si>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</si>
  <si>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</si>
  <si>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</si>
  <si>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</si>
  <si>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</si>
  <si>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</si>
  <si>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</si>
  <si>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</si>
  <si>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</si>
  <si>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</si>
  <si>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</si>
  <si>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</si>
  <si>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</si>
  <si>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</si>
  <si>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</si>
  <si>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</si>
  <si>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</si>
  <si>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</si>
  <si>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</si>
  <si>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</si>
  <si>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</si>
  <si>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</si>
  <si>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</si>
  <si>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</si>
  <si>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</si>
  <si>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</si>
  <si>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</si>
  <si>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</si>
  <si>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</si>
  <si>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</si>
  <si>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</si>
  <si>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</si>
  <si>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</si>
  <si>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</si>
  <si>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</si>
  <si>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</si>
  <si>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</si>
  <si>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</si>
  <si>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</si>
  <si>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</si>
  <si>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</si>
  <si>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</si>
  <si>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</si>
  <si>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</si>
  <si>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</si>
  <si>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</si>
  <si>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</si>
  <si>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</si>
  <si>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</si>
  <si>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</si>
  <si>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</si>
  <si>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</si>
  <si>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</si>
  <si>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</si>
  <si>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</si>
  <si>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</si>
  <si>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</si>
  <si>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</si>
  <si>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</si>
  <si>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</si>
  <si>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</si>
  <si>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</si>
  <si>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</si>
  <si>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</si>
  <si>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</si>
  <si>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</si>
  <si>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</si>
  <si>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</si>
  <si>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</si>
  <si>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</si>
  <si>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</si>
  <si>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</si>
  <si>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</si>
  <si>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</si>
  <si>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</si>
  <si>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</si>
  <si>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</si>
  <si>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</si>
  <si>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</si>
  <si>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</si>
  <si>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</si>
  <si>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</si>
  <si>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</si>
  <si>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</si>
  <si>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</si>
  <si>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</si>
  <si>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</si>
  <si>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</si>
  <si>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</si>
  <si>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</si>
  <si>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</si>
  <si>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</si>
  <si>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</si>
  <si>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</si>
  <si>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</si>
  <si>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</si>
  <si>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</si>
  <si>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</si>
  <si>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</si>
  <si>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</si>
  <si>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</si>
  <si>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</si>
  <si>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</si>
  <si>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</si>
  <si>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</si>
  <si>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</si>
  <si>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</si>
  <si>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</si>
  <si>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</si>
  <si>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</si>
  <si>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</si>
  <si>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</si>
  <si>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</si>
  <si>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</si>
  <si>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</si>
  <si>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</si>
  <si>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</si>
  <si>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</si>
  <si>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</si>
  <si>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</si>
  <si>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</si>
  <si>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</si>
  <si>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</si>
  <si>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</si>
  <si>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</si>
  <si>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</si>
  <si>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</si>
  <si>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</si>
  <si>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</si>
  <si>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</si>
  <si>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</si>
  <si>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</si>
  <si>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</si>
  <si>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</si>
  <si>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</si>
  <si>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</si>
  <si>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</si>
  <si>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</si>
  <si>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</si>
  <si>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</si>
  <si>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</si>
  <si>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</si>
  <si>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</si>
  <si>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</si>
  <si>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</si>
  <si>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</si>
  <si>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</si>
  <si>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</si>
  <si>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</si>
  <si>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</si>
  <si>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</si>
  <si>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</si>
  <si>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</si>
  <si>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</si>
  <si>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</si>
  <si>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</si>
  <si>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</si>
  <si>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</si>
  <si>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</si>
  <si>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</si>
  <si>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</si>
  <si>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</si>
  <si>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</si>
  <si>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</si>
  <si>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</si>
  <si>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</si>
  <si>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</si>
  <si>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</si>
  <si>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</si>
  <si>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</si>
  <si>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</si>
  <si>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</si>
  <si>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</si>
  <si>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</si>
  <si>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</si>
  <si>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</si>
  <si>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</si>
  <si>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</si>
  <si>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</si>
  <si>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</si>
  <si>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</si>
  <si>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</si>
  <si>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</si>
  <si>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</si>
  <si>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</si>
  <si>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</si>
  <si>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</si>
  <si>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</si>
  <si>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</si>
  <si>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</si>
  <si>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</si>
  <si>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</si>
  <si>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</si>
  <si>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</si>
  <si>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</si>
  <si>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</si>
  <si>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</si>
  <si>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</si>
  <si>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</si>
  <si>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</si>
  <si>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</si>
  <si>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</si>
  <si>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</si>
  <si>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</si>
  <si>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</si>
  <si>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</si>
  <si>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</si>
  <si>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</si>
  <si>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</si>
  <si>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</si>
  <si>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</si>
  <si>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</si>
  <si>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</si>
  <si>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</si>
  <si>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</si>
  <si>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</si>
  <si>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</si>
  <si>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</si>
  <si>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</si>
  <si>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</si>
  <si>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</si>
  <si>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</si>
  <si>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</si>
  <si>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</si>
  <si>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</si>
  <si>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</si>
  <si>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</si>
  <si>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</si>
  <si>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</si>
  <si>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</si>
  <si>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</si>
  <si>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</si>
  <si>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</si>
  <si>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</si>
  <si>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</si>
  <si>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</si>
  <si>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</si>
  <si>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</si>
  <si>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</si>
  <si>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</si>
  <si>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</si>
  <si>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</si>
  <si>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</si>
  <si>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</si>
  <si>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</si>
  <si>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</si>
  <si>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</si>
  <si>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</si>
  <si>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</si>
  <si>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</si>
  <si>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</si>
  <si>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</si>
  <si>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</si>
  <si>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</si>
  <si>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</si>
  <si>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</si>
  <si>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</si>
  <si>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</si>
  <si>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</si>
  <si>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</si>
  <si>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</si>
  <si>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</si>
  <si>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</si>
  <si>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</si>
  <si>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</si>
  <si>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</si>
  <si>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</si>
  <si>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</si>
  <si>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</si>
  <si>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</si>
  <si>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</si>
  <si>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</si>
  <si>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</si>
  <si>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</si>
  <si>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</si>
  <si>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</si>
  <si>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</si>
  <si>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</si>
  <si>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</si>
  <si>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</si>
  <si>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</si>
  <si>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</si>
  <si>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</si>
  <si>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</si>
  <si>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</si>
  <si>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</si>
  <si>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</si>
  <si>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</si>
  <si>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</si>
  <si>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</si>
  <si>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</si>
  <si>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</si>
  <si>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</si>
  <si>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</si>
  <si>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</si>
  <si>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</si>
  <si>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</si>
  <si>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</si>
  <si>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</si>
  <si>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</si>
  <si>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</si>
  <si>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</si>
  <si>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</si>
  <si>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</si>
  <si>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</si>
  <si>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</si>
  <si>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</si>
  <si>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</si>
  <si>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</si>
  <si>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</si>
  <si>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</si>
  <si>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</si>
  <si>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</si>
  <si>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</si>
  <si>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</si>
  <si>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</si>
  <si>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</si>
  <si>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</si>
  <si>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</si>
  <si>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</si>
  <si>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</si>
  <si>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</si>
  <si>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</si>
  <si>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</si>
  <si>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</si>
  <si>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</si>
  <si>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</si>
  <si>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</si>
  <si>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</si>
  <si>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</si>
  <si>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</si>
  <si>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</si>
  <si>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</si>
  <si>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</si>
  <si>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</si>
  <si>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</si>
  <si>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</si>
  <si>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</si>
  <si>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</si>
  <si>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</si>
  <si>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</si>
  <si>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</si>
  <si>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</si>
  <si>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</si>
  <si>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</si>
  <si>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</si>
  <si>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</si>
  <si>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</si>
  <si>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</si>
  <si>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</si>
  <si>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</si>
  <si>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</si>
  <si>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</si>
  <si>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</si>
  <si>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</si>
  <si>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</si>
  <si>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</si>
  <si>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</si>
  <si>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</si>
  <si>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</si>
  <si>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</si>
  <si>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</si>
  <si>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</si>
  <si>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</si>
  <si>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</si>
  <si>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</si>
  <si>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</si>
  <si>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</si>
  <si>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</si>
  <si>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</si>
  <si>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</si>
  <si>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</si>
  <si>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</si>
  <si>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</si>
  <si>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</si>
  <si>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</si>
  <si>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</si>
  <si>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</si>
  <si>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</si>
  <si>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</si>
  <si>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</si>
  <si>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</si>
  <si>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</si>
  <si>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</si>
  <si>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</si>
  <si>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</si>
  <si>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</si>
  <si>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</si>
  <si>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</si>
  <si>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</si>
  <si>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</si>
  <si>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</si>
  <si>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</si>
  <si>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</si>
  <si>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</si>
  <si>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</si>
  <si>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</si>
  <si>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</si>
  <si>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</si>
  <si>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</si>
  <si>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</si>
  <si>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</si>
  <si>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</si>
  <si>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</si>
  <si>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</si>
  <si>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</si>
  <si>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</si>
  <si>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</si>
  <si>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</si>
  <si>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</si>
  <si>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</si>
  <si>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</si>
  <si>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</si>
  <si>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</si>
  <si>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</si>
  <si>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</si>
  <si>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</si>
  <si>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</si>
  <si>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</si>
  <si>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</si>
  <si>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</si>
  <si>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</si>
  <si>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</si>
  <si>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</si>
  <si>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</si>
  <si>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</si>
  <si>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</si>
  <si>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</si>
  <si>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</si>
  <si>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</si>
  <si>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</si>
  <si>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</si>
  <si>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</si>
  <si>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</si>
  <si>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</si>
  <si>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</si>
  <si>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</si>
  <si>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</si>
  <si>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</si>
  <si>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</si>
  <si>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</si>
  <si>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</si>
  <si>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</si>
  <si>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</si>
  <si>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</si>
  <si>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</si>
  <si>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</si>
  <si>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</si>
  <si>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</si>
  <si>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</si>
  <si>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</si>
  <si>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</si>
  <si>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</si>
  <si>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</si>
  <si>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</si>
  <si>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</si>
  <si>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</si>
  <si>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</si>
  <si>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</si>
  <si>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</si>
  <si>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</si>
  <si>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</si>
  <si>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</si>
  <si>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</si>
  <si>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</si>
  <si>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</si>
  <si>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</si>
  <si>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</si>
  <si>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</si>
  <si>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</si>
  <si>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</si>
  <si>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</si>
  <si>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</si>
  <si>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</si>
  <si>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</si>
  <si>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</si>
  <si>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</si>
  <si>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</si>
  <si>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</si>
  <si>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</si>
  <si>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</si>
  <si>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</si>
  <si>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PCM-20251206-00000954</t>
  </si>
  <si>
    <t>Critical</t>
  </si>
  <si>
    <t>EM team need 60 mins</t>
  </si>
  <si>
    <t>PCM-20251206-00000953</t>
  </si>
  <si>
    <t>EM team need 120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</si>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</sst>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334.60373796296335</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11342</v>
      </c>
      <c r="E3" s="123" t="s">
        <v>39109</v>
      </c>
      <c r="F3" s="122">
        <v>45997.538831018515</v>
      </c>
      <c r="G3" s="121">
        <f ca="1">IFERROR(NOW()-F3,"-")</f>
        <v>1.3332870374142658E-2</v>
      </c>
      <c r="H3" s="122">
        <v>45997.533275462964</v>
      </c>
      <c r="I3" s="124" t="str">
        <f>IFERROR(VLOOKUP(D3,DB!A:F,6,0),"")</f>
        <v>SCECO</v>
      </c>
      <c r="J3" s="124" t="str">
        <f>IFERROR(VLOOKUP(D3,DB!A:G,7,0),"")</f>
        <v>Dead</v>
      </c>
      <c r="K3" s="120" t="s">
        <v>39110</v>
      </c>
      <c r="L3" s="119" t="str">
        <f>IFERROR(VLOOKUP(D3,DB!A:I,9,0),"")</f>
        <v>Latis</v>
      </c>
    </row>
    <row r="4" spans="1:15" ht="15" customHeight="1">
      <c r="A4" s="125" t="s">
        <v>39111</v>
      </c>
      <c r="B4" s="124" t="str">
        <f>IFERROR(VLOOKUP(D4,DB!A:K,11,0),"")</f>
        <v>R1</v>
      </c>
      <c r="C4" s="124">
        <v>2</v>
      </c>
      <c r="D4" s="56" t="s">
        <v>21524</v>
      </c>
      <c r="E4" s="123" t="s">
        <v>39106</v>
      </c>
      <c r="F4" s="122">
        <v>45997.538773148146</v>
      </c>
      <c r="G4" s="121">
        <f ca="1">IFERROR(NOW()-F4,"-")</f>
        <v>1.3390740743489005E-2</v>
      </c>
      <c r="H4" s="122">
        <v>45997.529050925928</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45997.552163888889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45997.552163888889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45997.552163888889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45997.552163888889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45997.552163888889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45997.552163888889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45997.552163888889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45997.552163888889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45997.552163888889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45997.552163888889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45997.552163888889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45997.552163888889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45997.552163888889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45997.552163888889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45997.552163888889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45997.552163888889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45997.552163888889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45997.552163888889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45997.552163888889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45997.552163888889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45997.552163888889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45997.552163888889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45997.552163888889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45997.552163888889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45997.552163888889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45997.552163888889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45997.552163888889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45997.552163888889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45997.552163888889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45997.552163888889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45997.552163888889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45997.552163888889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45997.552163888889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45997.552163888889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45997.552163888889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45997.552163888889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45997.552163888889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45997.552163888889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45997.552163888889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45997.552163888889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45997.552163888889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45997.552163888889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45997.552163888889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45997.552163888889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45997.552163888889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45997.552163888889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45997.552163888889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45997.552163888889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45997.552163888889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45997.552163888889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45997.552163888889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45997.552163888889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45997.552163888889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45997.552163888889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45997.552163888889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45997.552163888889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45997.552163888889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45997.552163888889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45997.552163888889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45997.552163888889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45997.552163888889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45997.552163888889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45997.552163888889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45997.552163888889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45997.552163888889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45997.552163888889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45997.552163888889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45997.552163888889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45997.552163888889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45997.552163888889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45997.552163888889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45997.552163888889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45997.552163888889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45997.552163888889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45997.552163888889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45997.552163888889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45997.552163888889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45997.552163888889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45997.552163888889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45997.552163888889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45997.552163888889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45997.552163888889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45997.552163888889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45997.552163888889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45997.552163888889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45997.552163888889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45997.552163888889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45997.552163888889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45997.552163888889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45997.552163888889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45997.552163888889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45997.552163888889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45997.552163888889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45997.552163888889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45997.552163888889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45997.552163888889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45997.552163888889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45997.552163888889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45997.552163888889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45997.552163888889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45997.552163888889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45997.552163888889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45997.552163888889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45997.552163888889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45997.552163888889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45997.552163888889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45997.552163888889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45997.552163888889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45997.552163888889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45997.552163888889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45997.552163888889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45997.552163888889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45997.552163888889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45997.552163888889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45997.552163888889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45997.552163888889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45997.552163888889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45997.552163888889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45997.552163888889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45997.552163888889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45997.552163888889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45997.552163888889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45997.552163888889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45997.552163888889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45997.552163888889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45997.552163888889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45997.552163888889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45997.552163888889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45997.552163888889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45997.552163888889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45997.552163888889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45997.552163888889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45997.552163888889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45997.552163888889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45997.552163888889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45997.552163888889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45997.552163888889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45997.552163888889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45997.552163888889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45997.552163888889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45997.552163888889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45997.552163888889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45997.552163888889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45997.552163888889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45997.552163888889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45997.552163888889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45997.552163888889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45997.552163888889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45997.552163888889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45997.552163888889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45997.552163888889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45997.552163888889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45997.552163888889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45997.552163888889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45997.552163888889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45997.552163888889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45997.552163888889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45997.552163888889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45997.552163888889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45997.552163888889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45997.552163888889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45997.552163888889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45997.552163888889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45997.552163888889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45997.552163888889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45997.552163888889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45997.552163888889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45997.552163888889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45997.552163888889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45997.552163888889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45997.552163888889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45997.552163888889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45997.552163888889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45997.552163888889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45997.552163888889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45997.552163888889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45997.552163888889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45997.552163888889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45997.552163888889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45997.552163888889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45997.552163888889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45997.552163888889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45997.552163888889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45997.552163888889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45997.552163888889</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45997.552163888889</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45997.552163888889</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45997.552163888889</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45997.552163888889</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45997.552163888889</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45997.552163888889</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tabSelected="1" workbookViewId="0">
      <selection activeCell="J14" sqref="J1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172.55232592592802</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13.164744907408021</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0.19678194444713881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9</v>
      </c>
      <c r="D6" s="18" t="s">
        <v>23838</v>
      </c>
      <c r="E6" s="18" t="s">
        <v>39109</v>
      </c>
      <c r="F6" s="97">
        <v>45997.490787037037</v>
      </c>
      <c r="G6" s="98">
        <f ca="1">IFERROR(NOW()-F6,"-")</f>
        <v>6.137685185240116E-2</v>
      </c>
      <c r="H6" s="154">
        <v>45997.529247685183</v>
      </c>
      <c r="I6" s="18" t="str">
        <f>IFERROR(VLOOKUP(D6,DB!A:F,6,0),"")</f>
        <v>SCECO</v>
      </c>
      <c r="J6" s="18" t="str">
        <f>IFERROR(VLOOKUP(D6,DB!A:G,7,0),"")</f>
        <v>Good</v>
      </c>
      <c r="K6" s="19" t="s">
        <v>39124</v>
      </c>
      <c r="L6" s="18" t="str">
        <f>IFERROR(VLOOKUP(D6,DB!A:I,9,0),"")</f>
        <v>Latis</v>
      </c>
    </row>
    <row r="7" spans="1:12" ht="31.5" customHeight="1">
      <c r="A7" s="96"/>
      <c r="B7" s="18" t="str">
        <f>IFERROR(VLOOKUP(D7,DB!A:K,11,0),"")</f>
        <v/>
      </c>
      <c r="C7" s="18"/>
      <c r="D7" s="18"/>
      <c r="E7" s="18"/>
      <c r="F7" s="97"/>
      <c r="G7" s="98">
        <f ca="1">IFERROR(NOW()-F7,"-")</f>
        <v>45997.552163888889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45997.552163888889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45997.552163888889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45997.552163888889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45997.552163888889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45997.552163888889</v>
      </c>
      <c r="H12" s="97"/>
      <c r="I12" s="18" t="str">
        <f>IFERROR(VLOOKUP(D12,DB!A:F,6,0),"")</f>
        <v/>
      </c>
      <c r="J12" s="18" t="str">
        <f>IFERROR(VLOOKUP(D12,DB!A:G,7,0),"")</f>
        <v/>
      </c>
      <c r="K12" s="19"/>
      <c r="L12" s="18" t="str">
        <f>IFERROR(VLOOKUP(D12,DB!A:I,9,0),"")</f>
        <v/>
      </c>
    </row>
    <row r="13" spans="1:12" ht="31.5" customHeight="1">
      <c r="A13" s="96"/>
      <c r="B13" s="18" t="str">
        <f>IFERROR(VLOOKUP(D13,DB!A:K,11,0),"")</f>
        <v>R2</v>
      </c>
      <c r="C13" s="18"/>
      <c r="D13" s="157" t="s">
        <v>26072</v>
      </c>
      <c r="E13" s="18"/>
      <c r="F13" s="97"/>
      <c r="G13" s="98">
        <f ca="1">IFERROR(NOW()-F13,"-")</f>
        <v>45997.552163888889</v>
      </c>
      <c r="H13" s="97"/>
      <c r="I13" s="18" t="str">
        <f>IFERROR(VLOOKUP(D13,DB!A:F,6,0),"")</f>
        <v>Generator-SG</v>
      </c>
      <c r="J13" s="18" t="str">
        <f>IFERROR(VLOOKUP(D13,DB!A:G,7,0),"")</f>
        <v>Weak</v>
      </c>
      <c r="K13" s="19"/>
      <c r="L13" s="18" t="str">
        <f>IFERROR(VLOOKUP(D13,DB!A:I,9,0),"")</f>
        <v>Latis</v>
      </c>
    </row>
    <row r="14" spans="1:12" ht="31.5" customHeight="1">
      <c r="A14" s="96"/>
      <c r="B14" s="18" t="str">
        <f>IFERROR(VLOOKUP(D14,DB!A:K,11,0),"")</f>
        <v/>
      </c>
      <c r="C14" s="18"/>
      <c r="D14" s="18"/>
      <c r="E14" s="18"/>
      <c r="F14" s="97"/>
      <c r="G14" s="98">
        <f ca="1">IFERROR(NOW()-F14,"-")</f>
        <v>45997.552163888889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45997.552163888889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45997.552163888889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45997.552163888889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45997.552163888889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45997.552163888889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45997.552163888889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45997.552163888889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45997.552163888889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45997.552163888889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45997.552163888889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45997.552163888889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45997.552163888889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45997.552163888889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45997.552163888889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45997.552163888889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45997.552163888889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45997.552163888889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45997.552163888889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45997.552163888889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45997.552163888889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45997.552163888889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45997.552163888889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45997.552163888889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45997.552163888889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45997.552163888889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45997.552163888889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45997.552163888889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45997.552163888889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45997.552163888889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45997.552163888889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45997.552163888889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45997.552163888889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45997.552163888889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45997.552163888889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45997.552163888889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45997.552163888889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45997.552163888889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45997.552163888889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45997.552163888889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45997.552163888889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45997.552163888889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45997.552163888889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45997.552163888889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45997.552163888889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45997.552163888889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45997.552163888889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45997.552163888889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45997.552163888889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45997.552163888889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45997.552163888889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45997.552163888889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45997.552163888889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45997.552163888889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45997.552163888889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45997.552163888889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45997.552163888889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45997.552163888889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45997.552163888889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45997.552163888889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45997.552163888889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45997.552163888889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45997.552163888889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45997.552163888889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45997.552163888889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45997.552163888889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45997.552163888889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45997.552163888889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45997.552163888889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45997.552163888889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45997.552163888889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45997.552163888889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45997.552163888889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45997.552163888889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45997.552163888889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45997.552163888889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45997.552163888889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45997.552163888889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45997.552163888889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45997.552163888889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45997.552163888889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45997.552163888889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45997.552163888889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45997.552163888889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45997.552163888889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45997.552163888889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45997.552163888889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45997.552163888889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45997.552163888889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45997.552163888889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45997.552163888889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45997.552163888889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45997.552163888889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45997.552163888889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45997.552163888889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45997.552163888889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45997.552163888889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45997.552163888889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45997.552163888889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45997.552163888889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45997.552163888889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45997.552163888889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45997.552163888889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45997.552163888889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45997.552163888889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45997.552163888889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45997.552163888889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45997.552163888889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45997.552163888889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45997.552163888889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45997.552163888889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45997.552163888889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45997.552163888889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45997.552163888889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45997.552163888889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45997.552163888889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45997.552163888889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45997.552163888889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45997.552163888889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45997.552163888889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45997.552163888889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45997.552163888889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45997.552163888889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45997.552163888889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45997.552163888889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45997.552163888889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45997.552163888889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45997.552163888889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45997.552163888889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45997.552163888889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45997.552163888889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45997.552163888889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45997.552163888889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45997.552163888889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45997.552163888889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45997.552163888889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45997.552163888889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45997.552163888889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45997.552163888889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45997.552163888889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45997.552163888889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45997.552163888889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45997.552163888889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45997.552163888889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45997.552163888889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45997.552163888889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45997.552163888889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45997.552163888889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45997.552163888889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45997.552163888889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45997.552163888889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45997.552163888889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45997.552163888889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45997.552163888889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45997.552163888889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45997.552163888889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45997.552163888889</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45997.552163888889</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45997.552163888889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45997.552163888889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45997.552163888889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45997.552163888889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45997.552163888889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45997.552163888889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45997.552163888889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45997.552163888889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45997.552163888889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45997.552163888889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45997.552163888889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45997.552163888889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45997.552163888889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45997.552163888889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45997.552163888889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45997.552163888889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45997.552163888889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45997.552163888889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45997.552163888889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45997.552163888889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45997.552163888889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45997.552163888889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45997.552163888889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45997.552163888889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45997.552163888889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45997.552163888889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45997.552163888889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45997.552163888889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45997.552163888889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45997.552163888889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45997.552163888889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45997.552163888889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45997.552163888889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45997.552163888889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45997.552163888889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45997.552163888889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45997.552163888889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45997.552163888889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45997.552163888889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45997.552163888889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45997.552163888889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45997.552163888889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45997.552163888889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45997.552163888889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45997.552163888889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45997.552163888889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45997.552163888889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45997.552163888889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45997.552163888889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45997.552163888889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45997.552163888889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45997.552163888889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45997.552163888889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45997.552163888889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45997.552163888889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45997.552163888889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45997.552163888889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45997.552163888889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45997.552163888889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45997.552163888889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45997.552163888889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45997.552163888889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45997.552163888889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45997.552163888889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45997.552163888889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45997.552163888889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45997.552163888889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45997.552163888889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45997.552163888889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45997.552163888889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45997.552163888889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45997.552163888889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45997.552163888889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45997.552163888889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45997.552163888889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45997.552163888889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45997.552163888889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45997.552163888889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45997.552163888889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45997.552163888889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45997.552163888889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45997.552163888889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45997.552163888889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45997.552163888889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45997.552163888889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45997.552163888889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45997.552163888889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45997.552163888889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45997.552163888889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45997.552163888889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45997.552163888889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45997.552163888889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45997.552163888889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45997.552163888889</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45997.552163888889</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45997.552163888889</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45997.552163888889</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45997.552163888889</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45997.552163888889</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45997.552163888889</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45997.552163888889</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45997.552163888889</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45997.552163888889</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45997.552163888889</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45997.552163888889</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45997.552163888889</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45997.552163888889</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45997.552163888889</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45997.552163888889</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45997.552163888889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45997.552163888889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45997.552163888889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45997.552163888889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45997.552163888889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45997.552163888889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45997.552163888889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45997.552163888889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45997.552163888889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45997.552163888889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45997.552163888889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45997.552163888889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45997.552163888889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45997.552163888889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45997.552163888889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45997.552163888889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45997.552163888889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45997.552163888889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45997.552163888889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45997.552163888889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45997.552163888889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45997.552163888889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45997.552163888889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45997.552163888889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45997.552163888889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45997.552163888889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45997.552163888889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45997.552163888889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45997.552163888889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45997.552163888889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45997.552163888889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45997.552163888889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45997.552163888889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45997.552163888889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45997.552163888889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45997.552163888889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45997.552163888889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45997.552163888889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45997.552163888889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45997.552163888889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45997.552163888889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45997.552163888889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45997.552163888889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45997.552163888889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45997.552163888889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45997.552163888889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45997.552163888889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45997.552163888889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45997.552163888889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45997.552163888889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45997.552163888889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45997.552163888889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45997.552163888889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45997.552163888889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45997.552163888889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45997.552163888889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45997.552163888889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45997.552163888889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45997.552163888889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45997.552163888889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45997.552163888889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45997.552163888889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45997.552163888889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45997.552163888889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45997.552163888889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45997.552163888889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45997.552163888889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45997.552163888889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45997.552163888889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45997.552163888889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45997.552163888889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45997.552163888889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45997.552163888889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45997.552163888889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45997.552163888889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45997.552163888889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45997.552163888889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45997.552163888889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45997.552163888889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45997.552163888889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45997.552163888889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45997.552163888889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45997.552163888889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45997.552163888889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45997.552163888889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45997.552163888889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45997.552163888889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45997.552163888889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45997.552163888889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45997.552163888889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45997.552163888889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45997.552163888889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45997.552163888889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45997.552163888889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45997.552163888889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45997.552163888889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45997.552163888889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45997.552163888889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45997.552163888889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45997.552163888889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45997.552163888889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45997.552163888889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45997.552163888889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45997.552163888889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45997.552163888889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45997.552163888889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45997.552163888889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45997.552163888889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45997.552163888889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45997.552163888889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45997.552163888889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45997.552163888889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45997.552163888889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45997.552163888889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45997.552163888889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45997.552163888889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45997.552163888889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45997.552163888889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45997.552163888889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45997.552163888889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45997.552163888889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45997.552163888889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45997.552163888889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45997.552163888889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45997.552163888889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45997.552163888889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45997.552163888889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45997.552163888889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45997.552163888889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45997.552163888889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45997.552163888889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45997.552163888889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45997.552163888889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45997.552163888889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45997.552163888889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45997.552163888889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45997.552163888889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45997.552163888889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45997.552163888889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45997.552163888889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45997.552163888889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45997.552163888889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45997.552163888889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45997.552163888889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45997.552163888889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45997.552163888889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45997.552163888889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45997.552163888889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45997.552163888889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45997.552163888889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45997.552163888889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45997.552163888889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45997.552163888889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45997.552163888889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45997.552163888889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45997.552163888889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45997.552163888889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45997.552163888889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45997.552163888889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45997.552163888889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45997.552163888889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45997.552163888889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45997.552163888889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45997.552163888889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45997.552163888889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45997.552163888889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45997.552163888889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45997.552163888889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45997.552163888889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45997.552163888889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45997.552163888889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45997.552163888889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45997.552163888889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45997.552163888889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45997.552163888889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45997.552163888889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45997.552163888889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45997.552163888889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45997.552163888889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45997.552163888889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45997.552163888889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45997.552163888889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45997.552163888889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45997.552163888889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45997.552163888889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45997.552163888889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45997.552163888889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45997.552163888889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45997.552163888889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45997.552163888889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45997.552163888889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45997.552163888889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45997.552163888889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45997.552163888889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45997.552163888889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45997.552163888889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45997.552163888889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45997.552163888889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45997.552163888889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45997.552163888889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45997.552163888889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45997.552163888889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45997.552163888889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45997.552163888889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45997.552163888889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45997.552163888889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45997.552163888889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45997.552163888889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45997.552163888889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45997.552163888889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45997.552163888889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45997.552163888889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45997.552163888889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45997.552163888889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45997.552163888889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45997.552163888889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45997.552163888889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45997.552163888889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45997.552163888889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45997.552163888889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45997.552163888889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45997.552163888889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45997.552163888889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45997.552163888889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45997.552163888889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45997.552163888889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45997.552163888889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45997.552163888889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45997.552163888889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45997.552163888889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45997.552163888889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45997.552163888889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45997.552163888889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45997.552163888889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45997.552163888889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45997.552163888889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45997.552163888889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45997.552163888889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45997.552163888889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45997.552163888889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45997.552163888889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45997.552163888889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45997.552163888889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45997.552163888889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45997.552163888889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45997.552163888889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45997.552163888889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45997.552163888889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45997.552163888889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45997.552163888889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45997.552163888889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45997.552163888889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45997.552163888889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45997.552163888889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45997.552163888889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45997.552163888889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45997.552163888889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45997.552163888889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45997.552163888889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45997.552163888889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45997.552163888889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45997.552163888889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45997.552163888889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45997.552163888889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45997.552163888889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45997.552163888889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45997.552163888889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45997.552163888889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45997.552163888889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45997.552163888889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45997.552163888889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45997.552163888889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45997.552163888889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45997.552163888889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45997.552163888889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45997.552163888889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45997.552163888889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45997.552163888889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45997.552163888889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45997.552163888889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45997.552163888889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45997.552163888889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45997.552163888889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45997.552163888889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45997.552163888889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45997.552163888889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45997.552163888889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45997.552163888889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45997.552163888889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45997.552163888889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45997.552163888889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45997.552163888889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45997.552163888889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45997.552163888889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45997.552163888889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45997.552163888889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45997.552163888889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45997.552163888889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45997.552163888889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45997.552163888889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45997.552163888889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45997.552163888889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45997.552163888889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45997.552163888889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45997.552163888889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45997.552163888889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45997.552163888889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45997.552163888889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45997.552163888889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45997.552163888889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45997.552163888889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45997.552163888889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45997.552163888889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45997.552163888889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45997.552163888889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45997.552163888889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45997.552163888889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45997.552163888889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45997.552163888889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45997.552163888889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45997.552163888889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45997.552163888889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45997.552163888889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45997.552163888889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45997.552163888889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45997.552163888889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45997.552163888889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45997.552163888889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45997.552163888889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45997.552163888889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45997.552163888889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45997.552163888889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45997.552163888889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45997.552163888889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45997.552163888889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45997.552163888889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45997.552163888889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45997.552163888889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45997.552163888889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45997.552163888889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45997.552163888889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45997.552163888889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45997.552163888889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45997.552163888889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45997.552163888889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45997.552163888889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45997.552163888889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45997.552163888889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45997.552163888889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45997.552163888889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45997.552163888889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45997.552163888889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45997.552163888889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45997.552163888889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45997.552163888889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45997.552163888889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45997.552163888889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45997.552163888889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45997.552163888889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45997.552163888889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45997.552163888889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45997.552163888889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45997.552163888889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45997.552163888889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45997.552163888889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45997.552163888889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45997.552163888889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45997.552163888889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45997.552163888889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45997.552163888889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45997.552163888889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45997.552163888889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45997.552163888889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45997.552163888889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45997.552163888889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45997.552163888889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45997.552163888889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45997.552163888889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45997.552163888889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45997.552163888889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45997.552163888889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45997.552163888889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45997.552163888889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45997.552163888889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45997.552163888889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45997.552163888889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45997.552163888889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45997.552163888889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45997.552163888889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45997.552163888889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45997.552163888889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45997.552163888889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45997.552163888889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45997.552163888889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45997.552163888889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45997.552163888889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45997.552163888889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45997.552163888889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45997.552163888889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45997.552163888889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45997.552163888889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45997.552163888889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45997.552163888889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45997.552163888889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45997.552163888889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45997.552163888889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45997.552163888889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45997.552163888889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45997.552163888889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45997.552163888889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45997.552163888889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45997.552163888889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45997.552163888889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45997.552163888889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45997.552163888889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45997.552163888889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45997.552163888889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45997.552163888889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45997.552163888889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45997.552163888889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45997.552163888889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45997.552163888889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45997.552163888889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45997.552163888889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45997.552163888889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45997.552163888889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45997.552163888889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45997.552163888889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45997.552163888889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45997.552163888889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45997.552163888889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45997.552163888889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45997.552163888889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45997.552163888889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45997.552163888889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45997.552163888889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45997.552163888889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45997.552163888889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45997.552163888889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45997.552163888889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45997.552163888889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45997.552163888889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45997.552163888889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45997.552163888889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45997.552163888889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45997.552163888889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45997.552163888889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45997.552163888889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45997.552163888889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45997.552163888889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45997.552163888889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45997.552163888889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45997.552163888889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45997.552163888889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45997.552163888889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45997.552163888889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45997.552163888889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45997.552163888889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45997.552163888889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45997.552163888889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45997.552163888889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45997.552163888889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45997.552163888889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45997.552163888889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45997.552163888889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45997.552163888889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45997.552163888889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45997.552163888889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45997.552163888889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45997.552163888889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45997.552163888889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45997.552163888889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45997.552163888889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45997.552163888889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45997.552163888889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45997.552163888889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45997.552163888889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45997.552163888889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45997.552163888889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45997.552163888889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45997.552163888889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45997.552163888889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45997.552163888889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45997.552163888889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45997.552163888889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45997.552163888889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45997.552163888889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45997.552163888889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45997.552163888889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45997.552163888889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45997.552163888889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45997.552163888889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45997.552163888889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45997.552163888889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45997.552163888889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45997.552163888889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45997.552163888889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45997.552163888889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45997.552163888889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45997.552163888889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45997.552163888889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45997.552163888889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45997.552163888889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45997.552163888889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45997.552163888889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45997.552163888889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45997.552163888889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45997.552163888889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45997.552163888889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45997.552163888889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45997.552163888889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45997.552163888889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45997.552163888889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45997.552163888889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45997.552163888889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45997.552163888889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45997.552163888889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45997.552163888889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45997.552163888889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45997.552163888889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45997.552163888889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45997.552163888889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45997.552163888889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45997.552163888889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45997.552163888889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45997.552163888889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45997.552163888889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45997.552163888889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45997.552163888889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45997.552163888889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45997.552163888889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45997.552163888889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45997.552163888889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45997.552163888889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45997.552163888889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45997.552163888889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45997.552163888889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45997.552163888889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45997.552163888889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45997.552163888889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45997.552163888889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45997.552163888889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45997.552163888889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45997.552163888889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45997.552163888889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45997.552163888889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45997.552163888889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45997.552163888889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45997.552163888889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45997.552163888889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45997.552163888889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45997.552163888889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45997.552163888889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45997.552163888889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45997.552163888889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45997.552163888889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45997.552163888889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45997.552163888889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45997.552163888889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45997.552163888889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45997.552163888889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45997.552163888889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45997.552163888889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45997.552163888889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45997.552163888889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45997.552163888889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45997.552163888889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45997.552163888889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45997.552163888889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45997.552163888889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45997.552163888889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45997.552163888889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45997.552163888889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45997.552163888889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45997.552163888889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45997.552163888889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45997.552163888889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45997.552163888889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45997.552163888889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45997.552163888889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45997.552163888889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45997.552163888889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45997.552163888889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45997.552163888889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45997.552163888889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45997.552163888889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45997.552163888889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45997.552163888889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45997.552163888889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45997.552163888889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45997.552163888889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45997.552163888889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45997.552163888889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45997.552163888889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45997.552163888889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45997.552163888889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45997.552163888889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45997.552163888889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45997.552163888889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45997.552163888889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45997.552163888889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45997.552163888889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45997.552163888889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45997.552163888889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45997.552163888889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45997.552163888889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45997.552163888889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45997.552163888889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45997.552163888889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45997.552163888889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45997.552163888889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45997.552163888889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45997.552163888889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45997.552163888889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45997.552163888889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45997.552163888889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45997.552163888889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45997.552163888889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45997.552163888889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45997.552163888889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45997.552163888889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45997.552163888889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45997.552163888889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45997.552163888889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45997.552163888889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45997.552163888889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45997.552163888889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45997.552163888889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45997.552163888889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45997.552163888889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45997.552163888889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45997.552163888889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45997.552163888889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45997.552163888889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45997.552163888889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45997.552163888889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45997.552163888889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45997.552163888889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45997.552163888889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45997.552163888889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45997.552163888889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45997.552163888889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45997.552163888889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45997.552163888889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45997.552163888889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45997.552163888889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45997.552163888889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45997.552163888889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45997.552163888889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45997.552163888889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45997.552163888889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45997.552163888889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45997.552163888889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45997.552163888889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45997.552163888889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45997.552163888889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45997.552163888889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45997.552163888889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45997.552163888889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45997.552163888889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45997.552163888889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45997.552163888889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45997.552163888889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45997.552163888889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45997.552163888889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45997.552163888889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45997.552163888889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45997.552163888889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45997.552163888889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45997.552163888889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45997.552163888889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45997.552163888889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45997.552163888889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45997.552163888889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45997.552163888889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45997.552163888889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45997.552163888889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45997.552163888889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45997.552163888889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45997.552163888889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45997.552163888889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45997.552163888889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45997.552163888889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45997.552163888889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45997.552163888889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45997.552163888889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45997.552163888889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45997.552163888889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45997.552163888889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45997.552163888889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45997.552163888889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45997.552163888889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45997.552163888889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45997.552163888889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45997.552163888889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45997.552163888889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45997.552163888889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45997.552163888889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45997.552163888889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45997.552163888889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45997.552163888889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45997.552163888889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45997.552163888889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45997.552163888889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45997.552163888889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45997.552163888889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45997.552163888889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45997.552163888889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45997.552163888889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45997.552163888889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45997.552163888889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45997.552163888889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45997.552163888889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45997.552163888889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45997.552163888889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45997.552163888889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45997.552163888889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45997.552163888889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45997.552163888889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45997.552163888889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45997.552163888889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45997.552163888889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45997.552163888889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45997.552163888889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45997.552163888889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45997.552163888889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45997.552163888889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45997.552163888889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45997.552163888889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45997.552163888889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45997.552163888889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45997.552163888889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45997.552163888889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45997.552163888889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45997.552163888889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45997.552163888889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45997.552163888889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45997.552163888889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45997.552163888889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45997.552163888889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45997.552163888889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45997.552163888889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45997.552163888889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45997.552163888889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45997.552163888889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45997.552163888889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45997.552163888889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45997.552163888889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45997.552163888889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45997.552163888889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45997.552163888889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45997.552163888889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45997.552163888889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45997.552163888889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45997.552163888889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45997.552163888889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45997.552163888889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45997.552163888889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45997.552163888889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45997.552163888889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45997.552163888889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45997.552163888889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45997.552163888889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45997.552163888889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45997.552163888889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45997.552163888889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45997.552163888889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45997.552163888889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45997.552163888889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45997.552163888889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45997.552163888889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45997.552163888889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45997.552163888889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45997.552163888889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45997.552163888889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45997.552163888889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45997.552163888889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45997.552163888889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45997.552163888889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45997.552163888889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45997.552163888889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45997.552163888889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45997.552163888889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45997.552163888889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45997.552163888889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45997.552163888889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45997.552163888889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45997.552163888889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45997.552163888889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45997.552163888889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45997.552163888889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45997.552163888889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45997.552163888889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45997.552163888889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45997.552163888889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45997.552163888889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45997.552163888889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45997.552163888889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45997.552163888889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45997.552163888889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45997.552163888889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45997.552163888889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45997.552163888889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45997.552163888889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45997.552163888889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45997.552163888889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45997.552163888889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45997.552163888889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45997.552163888889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45997.552163888889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45997.552163888889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45997.552163888889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45997.552163888889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45997.552163888889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45997.552163888889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45997.552163888889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45997.552163888889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45997.552163888889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45997.552163888889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45997.552163888889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45997.552163888889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45997.552163888889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45997.552163888889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45997.552163888889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45997.552163888889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45997.552163888889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45997.552163888889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45997.552163888889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45997.552163888889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45997.552163888889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45997.552163888889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45997.552163888889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45997.552163888889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45997.552163888889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45997.552163888889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45997.552163888889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45997.552163888889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45997.552163888889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45997.552163888889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45997.552163888889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45997.552163888889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45997.552163888889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45997.552163888889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45997.552163888889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45997.552163888889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45997.552163888889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45997.552163888889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45997.552163888889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45997.552163888889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45997.552163888889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45997.552163888889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45997.552163888889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45997.552163888889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45997.552163888889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45997.552163888889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45997.552163888889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45997.552163888889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45997.552163888889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45997.552163888889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45997.552163888889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45997.552163888889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45997.552163888889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45997.552163888889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45997.552163888889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45997.552163888889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45997.552163888889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45997.552163888889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45997.552163888889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45997.552163888889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45997.552163888889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45997.552163888889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45997.552163888889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45997.552163888889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45997.552163888889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45997.552163888889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45997.552163888889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45997.552163888889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45997.552163888889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45997.552163888889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45997.552163888889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45997.552163888889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45997.552163888889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45997.552163888889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45997.552163888889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45997.552163888889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45997.552163888889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45997.552163888889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45997.552163888889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45997.552163888889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45997.552163888889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45997.552163888889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45997.552163888889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45997.552163888889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45997.552163888889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45997.552163888889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45997.552163888889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45997.552163888889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45997.552163888889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45997.552163888889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45997.552163888889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45997.552163888889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45997.552163888889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45997.552163888889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45997.552163888889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45997.552163888889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45997.552163888889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45997.552163888889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45997.552163888889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45997.552163888889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45997.552163888889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45997.552163888889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45997.552163888889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45997.552163888889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45997.552163888889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45997.552163888889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45997.552163888889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45997.552163888889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45997.552163888889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45997.552163888889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45997.552163888889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45997.552163888889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45997.552163888889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294.07144629629329</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32840</v>
      </c>
      <c r="E3" s="90" t="s">
        <v>39106</v>
      </c>
      <c r="F3" s="91">
        <v>45997.492002314815</v>
      </c>
      <c r="G3" s="92">
        <f t="shared" ref="G3:G66" ca="1" si="0">IFERROR(NOW()-F3,"")</f>
        <v>6.0161574074300006E-2</v>
      </c>
      <c r="H3" s="91">
        <v>45997.474282407406</v>
      </c>
      <c r="I3" s="107" t="str">
        <f>IFERROR(VLOOKUP(D3,DB!A:F,6,0),"")</f>
        <v>SCECO</v>
      </c>
      <c r="J3" s="107" t="str">
        <f>IFERROR(VLOOKUP(D3,DB!A:G,7,0),"")</f>
        <v>Dead</v>
      </c>
      <c r="K3" s="93" t="s">
        <v>39128</v>
      </c>
      <c r="L3" s="87" t="str">
        <f>IFERROR(VLOOKUP(D3,DB!A:I,9,0),"")</f>
        <v>Latis</v>
      </c>
    </row>
    <row r="4" spans="1:16" ht="15" customHeight="1">
      <c r="A4" s="107" t="s">
        <v>39129</v>
      </c>
      <c r="B4" s="107" t="str">
        <f>IFERROR(VLOOKUP(D4,DB!A:K,11,0),"")</f>
        <v>R4</v>
      </c>
      <c r="C4" s="89">
        <v>2</v>
      </c>
      <c r="D4" s="87" t="s">
        <v>30656</v>
      </c>
      <c r="E4" s="90" t="s">
        <v>39109</v>
      </c>
      <c r="F4" s="91">
        <v>45997.533333333333</v>
      </c>
      <c r="G4" s="92">
        <f t="shared" ca="1" si="0"/>
        <v>1.8830555556633044E-2</v>
      </c>
      <c r="H4" s="91">
        <v>45997.522280092591</v>
      </c>
      <c r="I4" s="107" t="str">
        <f>IFERROR(VLOOKUP(D4,DB!A:F,6,0),"")</f>
        <v>Generator-SG</v>
      </c>
      <c r="J4" s="107" t="str">
        <f>IFERROR(VLOOKUP(D4,DB!A:G,7,0),"")</f>
        <v>Good</v>
      </c>
      <c r="K4" s="93" t="s">
        <v>39130</v>
      </c>
      <c r="L4" s="87" t="str">
        <f>IFERROR(VLOOKUP(D4,DB!A:I,9,0),"")</f>
        <v>Latis</v>
      </c>
    </row>
    <row r="5" spans="1:16" ht="15" customHeight="1">
      <c r="A5" s="107"/>
      <c r="B5" s="107" t="str">
        <f>IFERROR(VLOOKUP(D5,DB!A:K,11,0),"")</f>
        <v/>
      </c>
      <c r="C5" s="89"/>
      <c r="D5" s="87"/>
      <c r="E5" s="90"/>
      <c r="F5" s="91"/>
      <c r="G5" s="92">
        <f t="shared" ca="1" si="0"/>
        <v>45997.552163888889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45997.552163888889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45997.552163888889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45997.552163888889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45997.552163888889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45997.552163888889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45997.552163888889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45997.552163888889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45997.552163888889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45997.552163888889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45997.552163888889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45997.552163888889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45997.552163888889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45997.552163888889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45997.552163888889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45997.552163888889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45997.552163888889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45997.552163888889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45997.552163888889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45997.552163888889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45997.552163888889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45997.552163888889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45997.552163888889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45997.552163888889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45997.552163888889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45997.552163888889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45997.552163888889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45997.552163888889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45997.552163888889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45997.552163888889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45997.552163888889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45997.552163888889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45997.552163888889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45997.552163888889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45997.552163888889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45997.552163888889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45997.552163888889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45997.552163888889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45997.552163888889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45997.552163888889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45997.552163888889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45997.552163888889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45997.552163888889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45997.552163888889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45997.552163888889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45997.552163888889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45997.552163888889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45997.552163888889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45997.552163888889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45997.552163888889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45997.552163888889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45997.552163888889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45997.552163888889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45997.552163888889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45997.552163888889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45997.552163888889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45997.552163888889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45997.552163888889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45997.552163888889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45997.552163888889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45997.552163888889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45997.552163888889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45997.552163888889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45997.552163888889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45997.552163888889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45997.552163888889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45997.552163888889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45997.552163888889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45997.552163888889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45997.552163888889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45997.552163888889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45997.552163888889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45997.552163888889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45997.552163888889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45997.552163888889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45997.552163888889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45997.552163888889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45997.552163888889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45997.552163888889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45997.552163888889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45997.552163888889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45997.552163888889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45997.552163888889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45997.552163888889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45997.552163888889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45997.552163888889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45997.552163888889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45997.552163888889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45997.552163888889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45997.552163888889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45997.552163888889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45997.552163888889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45997.552163888889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45997.552163888889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45997.552163888889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45997.552163888889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45997.552163888889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45997.552163888889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45997.552163888889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45997.552163888889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45997.552163888889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45997.552163888889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45997.552163888889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45997.552163888889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45997.552163888889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45997.552163888889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45997.552163888889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45997.552163888889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45997.552163888889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45997.552163888889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45997.552163888889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45997.552163888889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45997.552163888889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45997.552163888889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45997.552163888889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45997.552163888889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45997.552163888889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45997.552163888889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45997.552163888889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45997.552163888889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45997.552163888889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45997.552163888889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45997.552163888889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45997.552163888889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45997.552163888889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45997.552163888889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45997.552163888889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45997.552163888889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45997.552163888889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45997.552163888889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45997.552163888889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45997.552163888889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45997.552163888889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45997.552163888889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45997.552163888889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45997.552163888889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45997.552163888889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45997.552163888889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45997.552163888889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45997.552163888889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45997.552163888889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45997.552163888889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45997.552163888889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45997.552163888889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45997.552163888889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45997.552163888889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45997.552163888889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45997.552163888889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45997.552163888889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45997.552163888889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45997.552163888889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45997.552163888889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45997.552163888889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45997.552163888889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45997.552163888889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45997.552163888889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45997.552163888889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45997.552163888889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45997.552163888889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45997.552163888889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45997.552163888889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45997.552163888889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45997.552163888889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45997.552163888889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45997.552163888889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45997.552163888889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45997.552163888889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45997.552163888889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45997.552163888889</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45997.552163888889</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45997.552163888889</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45997.552163888889</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105.72010370370117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71.363286574072845</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48.891052777777077</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16.178865277775913</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G7" ca="1" si="2">IFERROR(NOW()-F6,"")</f>
        <v>0.44467546296073124</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ca="1" si="2"/>
        <v>45997.552163888889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45997.552163888889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45997.552163888889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45997.552163888889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45997.552163888889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45997.552163888889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45997.552163888889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45997.552163888889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45997.552163888889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45997.552163888889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45997.552163888889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45997.552163888889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45997.552163888889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45997.552163888889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45997.552163888889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45997.552163888889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45997.552163888889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45997.552163888889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45997.552163888889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45997.552163888889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45997.552163888889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45997.552163888889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45997.552163888889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45997.552163888889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45997.552163888889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45997.552163888889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45997.552163888889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45997.552163888889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45997.552163888889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45997.552163888889</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45997.552163888889</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5</v>
      </c>
      <c r="D2" s="115" t="s">
        <v>28419</v>
      </c>
      <c r="E2" s="138" t="s">
        <v>39106</v>
      </c>
      <c r="F2" s="117">
        <v>45997.399178240739</v>
      </c>
      <c r="G2" s="72">
        <f t="shared" ref="G2:G46" ca="1" si="0">IFERROR(NOW()-F2,"-")</f>
        <v>0.15298564815020654</v>
      </c>
      <c r="H2" s="117">
        <v>45997.399178240739</v>
      </c>
      <c r="I2" s="115" t="str">
        <f>IFERROR(VLOOKUP(D2,DB!A:F,6,0),"")</f>
        <v>SCECO</v>
      </c>
      <c r="J2" s="115" t="str">
        <f>IFERROR(VLOOKUP(D2,DB!A:G,7,0),"")</f>
        <v>Dead</v>
      </c>
      <c r="K2" s="118" t="s">
        <v>39142</v>
      </c>
      <c r="L2" s="133" t="str">
        <f>IFERROR(VLOOKUP(D2,DB!A:I,9,0),"")</f>
        <v>Latis</v>
      </c>
    </row>
    <row r="3" spans="1:16382" ht="31.5" customHeight="1">
      <c r="A3" s="114"/>
      <c r="B3" s="115" t="str">
        <f>IFERROR(VLOOKUP(D3,DB!A:K,11,0),"")</f>
        <v/>
      </c>
      <c r="C3" s="116"/>
      <c r="D3" s="115"/>
      <c r="E3" s="138"/>
      <c r="F3" s="117"/>
      <c r="G3" s="72">
        <f t="shared" ca="1" si="0"/>
        <v>45997.552163888889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45997.552163888889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45997.552163888889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45997.552163888889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45997.552163888889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45997.552163888889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45997.552163888889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45997.552163888889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45997.552163888889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45997.552163888889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45997.552163888889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45997.552163888889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45997.552163888889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45997.552163888889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45997.552163888889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45997.552163888889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45997.552163888889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45997.552163888889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45997.552163888889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45997.552163888889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45997.552163888889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45997.552163888889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45997.552163888889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45997.552163888889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45997.552163888889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45997.552163888889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45997.552163888889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45997.552163888889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45997.552163888889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45997.552163888889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45997.552163888889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45997.552163888889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45997.552163888889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45997.552163888889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45997.552163888889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45997.552163888889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45997.552163888889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45997.552163888889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45997.552163888889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45997.552163888889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45997.552163888889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45997.552163888889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45997.552163888889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45997.552163888889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45997.552163888889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45997.552163888889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45997.552163888889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45997.552163888889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45997.552163888889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45997.552163888889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45997.552163888889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45997.552163888889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45997.552163888889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45997.552163888889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45997.552163888889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45997.552163888889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45997.552163888889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45997.552163888889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45997.552163888889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45997.552163888889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45997.552163888889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45997.552163888889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45997.552163888889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45997.552163888889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45997.552163888889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45997.552163888889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45997.552163888889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45997.552163888889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45997.552163888889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45997.552163888889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45997.552163888889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45997.552163888889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45997.552163888889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45997.552163888889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45997.552163888889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45997.552163888889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45997.552163888889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45997.552163888889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45997.552163888889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45997.552163888889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45997.552163888889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45997.552163888889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45997.552163888889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45997.552163888889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45997.552163888889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45997.552163888889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45997.552163888889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45997.552163888889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45997.552163888889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45997.552163888889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45997.552163888889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45997.552163888889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45997.552163888889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45997.552163888889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45997.552163888889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45997.552163888889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45997.552163888889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45997.552163888889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45997.552163888889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45997.552163888889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45997.552163888889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45997.552163888889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45997.552163888889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45997.552163888889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45997.552163888889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45997.552163888889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45997.552163888889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45997.552163888889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45997.552163888889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45997.552163888889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45997.552163888889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45997.552163888889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45997.552163888889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45997.552163888889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45997.552163888889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45997.552163888889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45997.552163888889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45997.552163888889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45997.552163888889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45997.552163888889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45997.552163888889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45997.552163888889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45997.552163888889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45997.552163888889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45997.552163888889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45997.552163888889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45997.552163888889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45997.552163888889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45997.552163888889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45997.552163888889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45997.552163888889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45997.552163888889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45997.552163888889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45997.552163888889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45997.552163888889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45997.552163888889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45997.552163888889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45997.552163888889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45997.552163888889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45997.552163888889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45997.552163888889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45997.552163888889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45997.552163888889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45997.552163888889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45997.552163888889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45997.552163888889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45997.552163888889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45997.552163888889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45997.552163888889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45997.552163888889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45997.552163888889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45997.552163888889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45997.552163888889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45997.552163888889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45997.552163888889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45997.552163888889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45997.552163888889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45997.552163888889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45997.552163888889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45997.552163888889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45997.552163888889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45997.552163888889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45997.552163888889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45997.552163888889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45997.552163888889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45997.552163888889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45997.552163888889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45997.552163888889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45997.552163888889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45997.552163888889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45997.552163888889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45997.552163888889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45997.552163888889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45997.552163888889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45997.552163888889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45997.552163888889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45997.552163888889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45997.552163888889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45997.552163888889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45997.552163888889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45997.552163888889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45997.552163888889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45997.552163888889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45997.552163888889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45997.552163888889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45997.552163888889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45997.552163888889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45997.552163888889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45997.552163888889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45997.552163888889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45997.552163888889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45997.552163888889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45997.552163888889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45997.552163888889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45997.552163888889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45997.552163888889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45997.552163888889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45997.552163888889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45997.552163888889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45997.552163888889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45997.552163888889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45997.552163888889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45997.552163888889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45997.552163888889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45997.552163888889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45997.552163888889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45997.552163888889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45997.552163888889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45997.552163888889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45997.552163888889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45997.552163888889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45997.552163888889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45997.552163888889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45997.552163888889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45997.552163888889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45997.552163888889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45997.552163888889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45997.552163888889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45997.552163888889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45997.552163888889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45997.552163888889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45997.552163888889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45997.552163888889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45997.552163888889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45997.552163888889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45997.552163888889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45997.552163888889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45997.552163888889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45997.552163888889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45997.552163888889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45997.552163888889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45997.552163888889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45997.552163888889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45997.552163888889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45997.552163888889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45997.552163888889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45997.552163888889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45997.552163888889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45997.552163888889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45997.552163888889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45997.552163888889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45997.552163888889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45997.552163888889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45997.552163888889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45997.552163888889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45997.552163888889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45997.552163888889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45997.552163888889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45997.552163888889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45997.552163888889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45997.552163888889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45997.552163888889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45997.552163888889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45997.552163888889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45997.552163888889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45997.552163888889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45997.552163888889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45997.552163888889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45997.552163888889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45997.552163888889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45997.552163888889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45997.552163888889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45997.552163888889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45997.552163888889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45997.552163888889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45997.552163888889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45997.552163888889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45997.552163888889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45997.552163888889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45997.552163888889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45997.552163888889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45997.552163888889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45997.552163888889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45997.552163888889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45997.552163888889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45997.552163888889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45997.552163888889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45997.552163888889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45997.552163888889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45997.552163888889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45997.552163888889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45997.552163888889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45997.552163888889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45997.552163888889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45997.552163888889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45997.552163888889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45997.552163888889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45997.552163888889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45997.552163888889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45997.552163888889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45997.552163888889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45997.552163888889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45997.552163888889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45997.552163888889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45997.552163888889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45997.552163888889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45997.552163888889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45997.552163888889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45997.552163888889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45997.552163888889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45997.552163888889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45997.552163888889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45997.552163888889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45997.552163888889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45997.552163888889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45997.552163888889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45997.552163888889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45997.552163888889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45997.552163888889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45997.552163888889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45997.552163888889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45997.552163888889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45997.552163888889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45997.552163888889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45997.552163888889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45997.552163888889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45997.552163888889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45997.552163888889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45997.552163888889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45997.552163888889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45997.552163888889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45997.552163888889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45997.552163888889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45997.552163888889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45997.552163888889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45997.552163888889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45997.552163888889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45997.552163888889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45997.552163888889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45997.552163888889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45997.552163888889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45997.552163888889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45997.552163888889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45997.552163888889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45997.552163888889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45997.552163888889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45997.552163888889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45997.552163888889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45997.552163888889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45997.552163888889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45997.552163888889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45997.552163888889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45997.552163888889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45997.552163888889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45997.552163888889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45997.552163888889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45997.552163888889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45997.552163888889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45997.552163888889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45997.552163888889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45997.552163888889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45997.552163888889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45997.552163888889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45997.552163888889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45997.552163888889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45997.552163888889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45997.552163888889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45997.552163888889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45997.552163888889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45997.552163888889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45997.552163888889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45997.552163888889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45997.552163888889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45997.552163888889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45997.552163888889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45997.552163888889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45997.552163888889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45997.552163888889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45997.552163888889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45997.552163888889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45997.552163888889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45997.552163888889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45997.552163888889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45997.552163888889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45997.552163888889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45997.552163888889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45997.552163888889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45997.552163888889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45997.552163888889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45997.552163888889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45997.552163888889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45997.552163888889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45997.552163888889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45997.552163888889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45997.552163888889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45997.552163888889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45997.552163888889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45997.552163888889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45997.552163888889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45997.552163888889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45997.552163888889</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45997.552163888889</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45997.552163888889</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45997.552163888889</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45997.552163888889</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45997.552163888889</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45997.552163888889</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45997.552163888889</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45997.552163888889</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45997.552163888889</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45997.552163888889</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45997.552163888889</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45997.552163888889</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45997.552163888889</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45997.552163888889</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45997.552163888889</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45997.552163888889</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45997.552163888889</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45997.552163888889</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45997.552163888889</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2025-12-06T10:15:08Z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